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3"/>
  <workbookPr codeName="Tento_zošit" checkCompatibility="1"/>
  <mc:AlternateContent xmlns:mc="http://schemas.openxmlformats.org/markup-compatibility/2006">
    <mc:Choice Requires="x15">
      <x15ac:absPath xmlns:x15ac="http://schemas.microsoft.com/office/spreadsheetml/2010/11/ac" url="/Users/mis/Desktop/Rene_2019/Objednavkove formulare/"/>
    </mc:Choice>
  </mc:AlternateContent>
  <xr:revisionPtr revIDLastSave="0" documentId="13_ncr:1_{073E97E3-BA6B-4A44-BA64-0C90DAA9C134}" xr6:coauthVersionLast="45" xr6:coauthVersionMax="45" xr10:uidLastSave="{00000000-0000-0000-0000-000000000000}"/>
  <workbookProtection workbookAlgorithmName="SHA-512" workbookHashValue="r9MbXwlB6IvHHPgLbtqrVdV2rst+xuuR/GhJBn+u3HqJvMA2T5zhrTVC0Y5rJ78tDOzru90E7c981c56FI2V9w==" workbookSaltValue="Y8+AL4+JUjWN0h34QCbMLA==" workbookSpinCount="100000" lockStructure="1"/>
  <bookViews>
    <workbookView xWindow="5620" yWindow="460" windowWidth="25820" windowHeight="16220" xr2:uid="{00000000-000D-0000-FFFF-FFFF00000000}"/>
  </bookViews>
  <sheets>
    <sheet name="Tablo" sheetId="3" r:id="rId1"/>
    <sheet name="vyučtovanie" sheetId="9" state="hidden" r:id="rId2"/>
    <sheet name="Zlozka" sheetId="13" state="hidden" r:id="rId3"/>
    <sheet name="vzorce" sheetId="11" state="hidden" r:id="rId4"/>
    <sheet name="Hárok1" sheetId="12" state="hidden" r:id="rId5"/>
  </sheets>
  <externalReferences>
    <externalReference r:id="rId6"/>
  </externalReferences>
  <definedNames>
    <definedName name="_xlnm.Print_Area" localSheetId="0">Tablo!$A$1:$AP$108</definedName>
    <definedName name="_xlnm.Print_Area" localSheetId="1">vyučtovanie!$A$1:$P$51</definedName>
    <definedName name="_xlnm.Print_Area" localSheetId="2">Zlozka!$A$1:$K$52</definedName>
    <definedName name="Z_2345F08B_7CA1_40C3_B633_92462EA1EFD8_.wvu.PrintArea" localSheetId="0" hidden="1">Tablo!$A$2:$AL$15</definedName>
  </definedNames>
  <calcPr calcId="191029" concurrentCalc="0"/>
  <customWorkbookViews>
    <customWorkbookView name="formular" guid="{2345F08B-7CA1-40C3-B633-92462EA1EFD8}" includeHiddenRowCol="0" maximized="1" windowWidth="1362" windowHeight="543" activeSheetId="3"/>
  </customWorkbookView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D6" i="9" l="1"/>
  <c r="F30" i="9"/>
  <c r="C12" i="11"/>
  <c r="C8" i="11"/>
  <c r="C10" i="11"/>
  <c r="C15" i="11"/>
  <c r="A22" i="11"/>
  <c r="A23" i="11"/>
  <c r="D21" i="9"/>
  <c r="D22" i="11"/>
  <c r="C11" i="11"/>
  <c r="C3" i="11"/>
  <c r="C4" i="11"/>
  <c r="C5" i="11"/>
  <c r="C6" i="11"/>
  <c r="C7" i="11"/>
  <c r="C9" i="11"/>
  <c r="L25" i="11"/>
  <c r="L24" i="11"/>
  <c r="L26" i="11"/>
  <c r="L30" i="11"/>
  <c r="N22" i="11"/>
  <c r="D21" i="11"/>
  <c r="M19" i="9"/>
  <c r="D22" i="9"/>
  <c r="D25" i="11"/>
  <c r="M22" i="9"/>
  <c r="M21" i="9"/>
  <c r="M29" i="9"/>
  <c r="F29" i="11"/>
  <c r="A19" i="11"/>
  <c r="A20" i="11"/>
  <c r="M22" i="11"/>
  <c r="D18" i="11"/>
  <c r="E19" i="9"/>
  <c r="F19" i="9"/>
  <c r="E22" i="9"/>
  <c r="F22" i="9"/>
  <c r="E21" i="9"/>
  <c r="F21" i="9"/>
  <c r="D20" i="9"/>
  <c r="F20" i="9"/>
  <c r="D13" i="9"/>
  <c r="J14" i="11"/>
  <c r="E25" i="9"/>
  <c r="F25" i="9"/>
  <c r="J2" i="11"/>
  <c r="L2" i="11"/>
  <c r="E18" i="9"/>
  <c r="F18" i="9"/>
  <c r="F29" i="9"/>
  <c r="F30" i="11"/>
  <c r="F31" i="11"/>
  <c r="J36" i="9"/>
  <c r="M25" i="9"/>
  <c r="M18" i="9"/>
  <c r="G3" i="11"/>
  <c r="G5" i="11"/>
  <c r="G6" i="11"/>
  <c r="G7" i="11"/>
  <c r="G8" i="11"/>
  <c r="G9" i="11"/>
  <c r="G10" i="11"/>
  <c r="G11" i="11"/>
  <c r="G12" i="11"/>
  <c r="G2" i="11"/>
  <c r="D24" i="11"/>
  <c r="G22" i="9"/>
  <c r="F26" i="9"/>
  <c r="A26" i="11"/>
  <c r="A27" i="11"/>
  <c r="A28" i="11"/>
  <c r="A29" i="11"/>
  <c r="A30" i="11"/>
  <c r="E23" i="9"/>
  <c r="F23" i="9"/>
  <c r="F27" i="9"/>
  <c r="B41" i="11"/>
  <c r="C5" i="13"/>
  <c r="E42" i="11"/>
  <c r="F42" i="11"/>
  <c r="D14" i="9"/>
  <c r="H11" i="13"/>
  <c r="H10" i="13"/>
  <c r="H15" i="13"/>
  <c r="H16" i="13"/>
  <c r="H14" i="13"/>
  <c r="C15" i="13"/>
  <c r="E43" i="11"/>
  <c r="F43" i="11"/>
  <c r="C14" i="13"/>
  <c r="C12" i="13"/>
  <c r="C10" i="13"/>
  <c r="C11" i="13"/>
  <c r="C3" i="13"/>
  <c r="F3" i="13"/>
  <c r="F1" i="13"/>
  <c r="A1" i="13"/>
  <c r="M23" i="9"/>
  <c r="D23" i="11"/>
  <c r="E51" i="11"/>
  <c r="E52" i="11"/>
  <c r="E53" i="11"/>
  <c r="E54" i="11"/>
  <c r="E55" i="11"/>
  <c r="E56" i="11"/>
  <c r="E57" i="11"/>
  <c r="E58" i="11"/>
  <c r="E59" i="11"/>
  <c r="E50" i="11"/>
  <c r="D51" i="11"/>
  <c r="D52" i="11"/>
  <c r="D53" i="11"/>
  <c r="D54" i="11"/>
  <c r="D55" i="11"/>
  <c r="D56" i="11"/>
  <c r="D57" i="11"/>
  <c r="D58" i="11"/>
  <c r="D59" i="11"/>
  <c r="D50" i="11"/>
  <c r="D12" i="9"/>
  <c r="B36" i="11"/>
  <c r="C36" i="11"/>
  <c r="D9" i="9"/>
  <c r="D11" i="9"/>
  <c r="E23" i="11"/>
  <c r="D8" i="9"/>
  <c r="D7" i="9"/>
  <c r="J4" i="11"/>
  <c r="M24" i="11"/>
  <c r="J8" i="11"/>
  <c r="J12" i="11"/>
  <c r="M26" i="11"/>
  <c r="J3" i="11"/>
  <c r="J10" i="11"/>
  <c r="J11" i="11"/>
  <c r="J15" i="11"/>
  <c r="J5" i="11"/>
  <c r="J9" i="11"/>
  <c r="J13" i="11"/>
  <c r="J6" i="11"/>
  <c r="M25" i="11"/>
  <c r="J7" i="11"/>
  <c r="B17" i="11"/>
  <c r="H20" i="13"/>
  <c r="B42" i="11"/>
  <c r="A31" i="11"/>
  <c r="A32" i="11"/>
  <c r="L22" i="11"/>
  <c r="B38" i="11"/>
  <c r="B39" i="11"/>
  <c r="D38" i="11"/>
  <c r="D39" i="11"/>
  <c r="C6" i="13"/>
  <c r="G19" i="9"/>
  <c r="F32" i="9"/>
</calcChain>
</file>

<file path=xl/sharedStrings.xml><?xml version="1.0" encoding="utf-8"?>
<sst xmlns="http://schemas.openxmlformats.org/spreadsheetml/2006/main" count="265" uniqueCount="205">
  <si>
    <t>Meno a priezvisko:</t>
  </si>
  <si>
    <t>Telefónne číslo:</t>
  </si>
  <si>
    <t>počet ks</t>
  </si>
  <si>
    <t>Podpis preberajúceho:</t>
  </si>
  <si>
    <t>nie</t>
  </si>
  <si>
    <t>Tvoja adresa:</t>
  </si>
  <si>
    <t>cena/ks</t>
  </si>
  <si>
    <t>spolu</t>
  </si>
  <si>
    <t>KONTAKTNÉ ÚDAJE</t>
  </si>
  <si>
    <t>Potvrdzujem, že sme si všetko poriadne skontrolovali a že všetky dodané veci boli v súlade s našou objednávkou a sú v poriadku.</t>
  </si>
  <si>
    <t>Dátum odovzdania:</t>
  </si>
  <si>
    <t>Kód triedy:</t>
  </si>
  <si>
    <t>Škola:</t>
  </si>
  <si>
    <t>Ulica:</t>
  </si>
  <si>
    <t>PSČ a MESTO:</t>
  </si>
  <si>
    <t>Adresa školy:</t>
  </si>
  <si>
    <t>áno</t>
  </si>
  <si>
    <t>Počet fotiek (vedenie školy):</t>
  </si>
  <si>
    <t>Počet fotiek (študeti):</t>
  </si>
  <si>
    <t>rovné</t>
  </si>
  <si>
    <t>Rozloženie fotiek na table:</t>
  </si>
  <si>
    <t>na výšku</t>
  </si>
  <si>
    <t>Otočenie tabla:</t>
  </si>
  <si>
    <t>na šírku</t>
  </si>
  <si>
    <t>Dôležité poznámky k objednávke tabla!</t>
  </si>
  <si>
    <t>Dátum začiatku akad.týždňa:</t>
  </si>
  <si>
    <t>grafické spracovanie</t>
  </si>
  <si>
    <t>druh tabla</t>
  </si>
  <si>
    <t>vloženie fotiek</t>
  </si>
  <si>
    <t>iný rozmer tabla</t>
  </si>
  <si>
    <t>poštovné a balné/dodanie</t>
  </si>
  <si>
    <t>expresné dodanie</t>
  </si>
  <si>
    <t>cena za tablo - bezna</t>
  </si>
  <si>
    <t>cena za tablo - akcia</t>
  </si>
  <si>
    <t>Dátum objednania:</t>
  </si>
  <si>
    <t>cena</t>
  </si>
  <si>
    <t>usetrili:</t>
  </si>
  <si>
    <t>celkova cena bez zliav</t>
  </si>
  <si>
    <t>úprava fotiek /orez, retuš</t>
  </si>
  <si>
    <t>cm</t>
  </si>
  <si>
    <t>Vyznačenie rámika pre lepenie fotky:</t>
  </si>
  <si>
    <t>šikmé</t>
  </si>
  <si>
    <t xml:space="preserve"> </t>
  </si>
  <si>
    <t>1. plagát:</t>
  </si>
  <si>
    <t>80x56cm</t>
  </si>
  <si>
    <t>100x70cm</t>
  </si>
  <si>
    <t>Iný rozmer</t>
  </si>
  <si>
    <t>Rozmer v cm:</t>
  </si>
  <si>
    <t>VYPLNENÝ FORMULÁR ODOŠLITE NA EMAIL: info@maturitne-oznamko.sk</t>
  </si>
  <si>
    <t>Ako vyplniť objednávku - klikni sem</t>
  </si>
  <si>
    <t>C. FOTKY</t>
  </si>
  <si>
    <t>* označ ,,x" ako odpoveď na jednotlivé údaje o fotkách</t>
  </si>
  <si>
    <t>5. plátno natiahnuté na drevenom ráme:</t>
  </si>
  <si>
    <t>Adresa</t>
  </si>
  <si>
    <t>_</t>
  </si>
  <si>
    <t>bežná</t>
  </si>
  <si>
    <t>plagát    80x56cm</t>
  </si>
  <si>
    <t>plagát 100x70cm</t>
  </si>
  <si>
    <t>plátno bez rámu   80x56cm</t>
  </si>
  <si>
    <t>plátno bez rámu 100x70cm</t>
  </si>
  <si>
    <t>plátno na ráme     80x56cm</t>
  </si>
  <si>
    <t>plátno na ráme   100x70cm</t>
  </si>
  <si>
    <t>hliníkoplast.doska   80x56cm</t>
  </si>
  <si>
    <t>hliníkoplast.doska 100x70cm</t>
  </si>
  <si>
    <t>vloženie fotky/žiak</t>
  </si>
  <si>
    <t>dodanie</t>
  </si>
  <si>
    <t>celková cena:</t>
  </si>
  <si>
    <t>dátum objednania tabla</t>
  </si>
  <si>
    <t>iny rozmer tabla</t>
  </si>
  <si>
    <t>sucet</t>
  </si>
  <si>
    <t>cena fotky</t>
  </si>
  <si>
    <t>uprava fotiek</t>
  </si>
  <si>
    <t>CELKOVÁ CENA TABLA</t>
  </si>
  <si>
    <t>cena tabla v akcii</t>
  </si>
  <si>
    <t>Adresa domov:</t>
  </si>
  <si>
    <t>Dátum akad.týždňa:</t>
  </si>
  <si>
    <t xml:space="preserve">Bežná cena: </t>
  </si>
  <si>
    <t>SUMA K ÚHRADE PRI DODANÍ</t>
  </si>
  <si>
    <t>iné poplatky</t>
  </si>
  <si>
    <t>Doručiť do:</t>
  </si>
  <si>
    <t>umelohmotná doska 80x56cm</t>
  </si>
  <si>
    <t>umelohmotná dosta 100x70cm</t>
  </si>
  <si>
    <t>2. odľahčená umelohmotná doska:</t>
  </si>
  <si>
    <t>A. TYP TABLA*</t>
  </si>
  <si>
    <t xml:space="preserve">Kód triedy: (mesto-škola-trieda) </t>
  </si>
  <si>
    <t>druh tabla:</t>
  </si>
  <si>
    <t>Rezervácia zľavy na tablo:</t>
  </si>
  <si>
    <t>Odoslanie objednávkového formuláru je s povinnosťou platby</t>
  </si>
  <si>
    <t>PRED VÝROBOU TABLA SA PLATÍ ZÁLOHA, DOPLATOK  CENY TABLA AŽ PRI DODANÍ TABLA</t>
  </si>
  <si>
    <t>máme záujem o minitablá v počte:</t>
  </si>
  <si>
    <t>ks</t>
  </si>
  <si>
    <t>1. Tablo podľa návrhu oznamka:</t>
  </si>
  <si>
    <t>3. Vlastný návrh tabla:</t>
  </si>
  <si>
    <t>pre výber - klikni sem</t>
  </si>
  <si>
    <t>B. GRAFIKA TABLA*</t>
  </si>
  <si>
    <t>Zábrehy 667/1</t>
  </si>
  <si>
    <t>038 53 Turany</t>
  </si>
  <si>
    <t>minitablá</t>
  </si>
  <si>
    <t>minitabla</t>
  </si>
  <si>
    <t>Minitablá s orezom 215x150,</t>
  </si>
  <si>
    <t>bez DPH</t>
  </si>
  <si>
    <t>S DPH</t>
  </si>
  <si>
    <t>s DPH</t>
  </si>
  <si>
    <t>4. plátno (bez rámu):</t>
  </si>
  <si>
    <t>Typ tabla:</t>
  </si>
  <si>
    <t>Vtlačené fotky</t>
  </si>
  <si>
    <t>Počet fotiek:</t>
  </si>
  <si>
    <t>Tablo:</t>
  </si>
  <si>
    <t>Grafik:</t>
  </si>
  <si>
    <t>Minitablá:</t>
  </si>
  <si>
    <t>Záloha:</t>
  </si>
  <si>
    <t>tablo:</t>
  </si>
  <si>
    <t>vlastný návrh tabla</t>
  </si>
  <si>
    <t xml:space="preserve">podľa návrhu oznamka </t>
  </si>
  <si>
    <t xml:space="preserve">tablo z webu </t>
  </si>
  <si>
    <t>Výrez tabla:</t>
  </si>
  <si>
    <t>Začiatok akad.týždňa:</t>
  </si>
  <si>
    <t>Iný rozmer tabla:</t>
  </si>
  <si>
    <t>iný rozmer tabla:</t>
  </si>
  <si>
    <t>typ tabla:</t>
  </si>
  <si>
    <t>plagát - vlastný rozmer</t>
  </si>
  <si>
    <t>umelohmotná doska - vlastný rozmer</t>
  </si>
  <si>
    <t>hliníkoplastová doska - vlastný rozmer</t>
  </si>
  <si>
    <t>Schválené do tlače:</t>
  </si>
  <si>
    <t>Iny rozmer</t>
  </si>
  <si>
    <t>do 110x70cm</t>
  </si>
  <si>
    <t>do 120x80</t>
  </si>
  <si>
    <t>do 150x100cm</t>
  </si>
  <si>
    <t>-</t>
  </si>
  <si>
    <t>komatex</t>
  </si>
  <si>
    <t>hlinikoplast</t>
  </si>
  <si>
    <t>cena iny rozmer</t>
  </si>
  <si>
    <r>
      <t xml:space="preserve">V akcii s </t>
    </r>
    <r>
      <rPr>
        <b/>
        <sz val="22"/>
        <color rgb="FFFF2F92"/>
        <rFont val="Arial"/>
        <family val="2"/>
      </rPr>
      <t>MAXI STUŽKOVÝM BALÍKOM</t>
    </r>
    <r>
      <rPr>
        <b/>
        <sz val="22"/>
        <color indexed="14"/>
        <rFont val="Arial"/>
        <family val="2"/>
        <charset val="238"/>
      </rPr>
      <t xml:space="preserve"> </t>
    </r>
    <r>
      <rPr>
        <b/>
        <sz val="22"/>
        <rFont val="Arial"/>
        <family val="2"/>
        <charset val="238"/>
      </rPr>
      <t>ste ušetrili:</t>
    </r>
  </si>
  <si>
    <t>www.maturitne-oznamko.sk</t>
  </si>
  <si>
    <t>Bežna cena</t>
  </si>
  <si>
    <t>° v cene tabla je polaminovanie s ochranou proti UV žiareniu</t>
  </si>
  <si>
    <t>Fotky umiestniť v abecednom poradí:**</t>
  </si>
  <si>
    <t>Vtlačiť meno žiaka pod fotku/rámik:***</t>
  </si>
  <si>
    <t>**   Fotky musia byť očíslované + meno študenta v tvare ako má byť na table, v prípade iného poradia, prosíme špecifikovať v emaily</t>
  </si>
  <si>
    <t>*** Menný zoznam žiakov je potrebné poslať spolu s objednávkou a presnými pokynmi ako majú byť mená/fotky umiestnené na table</t>
  </si>
  <si>
    <t>Rozmer fotiek:°</t>
  </si>
  <si>
    <t>° v prípade nevyplnenia rozmeru, rozmer fotky bude 9 x 6cm</t>
  </si>
  <si>
    <t>MINITABLÁ*</t>
  </si>
  <si>
    <t>** Fotky musia byť očíslované + meno študenta v tvare ako má byť na table, v prípade iného poradia, prosíme špecifikovať v emaily</t>
  </si>
  <si>
    <t>REZERVÁCIA ZĽAVY NA TABLO</t>
  </si>
  <si>
    <t>O B J E D N Á V K O V Ý     F O R M U L Á R   -  TABLO 2019/2020</t>
  </si>
  <si>
    <t>20% do 28.2.2020</t>
  </si>
  <si>
    <t>30% do 31.1.2020</t>
  </si>
  <si>
    <t>10% do 31.3.2020</t>
  </si>
  <si>
    <t>VYÚČTOVANIE OBJEDNÁVKY NA TABLO 2019/2020</t>
  </si>
  <si>
    <t>*   AKCIOVÁ CENA - iba 0,9€/ks do 31.1.2020 (inak cena podľa dátumu objednania)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</si>
  <si>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</si>
  <si>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</si>
  <si>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</si>
  <si>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</si>
  <si>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</si>
  <si>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</si>
  <si>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</si>
  <si>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</si>
  <si>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</si>
  <si>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</si>
  <si>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</si>
  <si>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</si>
  <si>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</si>
  <si>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</si>
  <si>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</si>
  <si>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29.</t>
  </si>
  <si>
    <t>24.</t>
  </si>
  <si>
    <t>23.</t>
  </si>
  <si>
    <t>28.</t>
  </si>
  <si>
    <t>27.</t>
  </si>
  <si>
    <t>22.</t>
  </si>
  <si>
    <t>21.</t>
  </si>
  <si>
    <t>26.</t>
  </si>
  <si>
    <t>20.</t>
  </si>
  <si>
    <t>25.</t>
  </si>
  <si>
    <t>30.</t>
  </si>
  <si>
    <t>19.</t>
  </si>
  <si>
    <t>18.</t>
  </si>
  <si>
    <t>17.</t>
  </si>
  <si>
    <t>16.</t>
  </si>
  <si>
    <r>
      <t xml:space="preserve">° označ ,,x" </t>
    </r>
    <r>
      <rPr>
        <b/>
        <sz val="11"/>
        <rFont val="Calibri"/>
        <family val="2"/>
      </rPr>
      <t xml:space="preserve">jeden typ </t>
    </r>
    <r>
      <rPr>
        <sz val="11"/>
        <rFont val="Calibri"/>
        <family val="2"/>
      </rPr>
      <t>tabla v príslušnom rozmere, o ktorý máš záujem</t>
    </r>
  </si>
  <si>
    <r>
      <t>3. hliníkoplastová doska:</t>
    </r>
    <r>
      <rPr>
        <b/>
        <sz val="11"/>
        <color rgb="FFFF0000"/>
        <rFont val="Calibri"/>
        <family val="2"/>
      </rPr>
      <t xml:space="preserve"> (!DOPORUČUJEME!)</t>
    </r>
  </si>
  <si>
    <r>
      <t xml:space="preserve">Vtlačenie fotiek do tabla: </t>
    </r>
    <r>
      <rPr>
        <b/>
        <sz val="9"/>
        <color rgb="FFFF0000"/>
        <rFont val="Calibri"/>
        <family val="2"/>
      </rPr>
      <t>(DOPORUČUJEME)</t>
    </r>
  </si>
  <si>
    <t>P.č.</t>
  </si>
  <si>
    <t>Meno vedenia školy</t>
  </si>
  <si>
    <r>
      <t xml:space="preserve">D. MENA UMIESTNENÉ POD FOTKOU NA TABLE - </t>
    </r>
    <r>
      <rPr>
        <b/>
        <sz val="10"/>
        <rFont val="Calibri"/>
        <family val="2"/>
      </rPr>
      <t>PROSÍME VYPÍSAŤ V PORADÍ AKO BUDÚ FOTKY NA TABLE ZĽAVA DOPRAVA</t>
    </r>
  </si>
  <si>
    <t>E. TEXTY NA TABLE</t>
  </si>
  <si>
    <t>Texty na table - uveďte všetky údaje/texty, ktoré chcete mať na table - názov školy, triedy, prípadné motto na table a poznámky ku tablu:</t>
  </si>
  <si>
    <r>
      <t xml:space="preserve">V prípade požiadavky vtlačenia fotografií žiakov a vedenia školy do tabla musí mať každá fotka min 1MB a rovnaký rozmer! Fotky požadujeme očíslovať v poradí, v akom majú byť na table a nazvať menom, aké má byť napísané na table!!! (tvar: 1. Jožin) Pokiaľ fotografie nebudú očíslované, budú náhodne rozmiestnené na návrhu tabla. </t>
    </r>
    <r>
      <rPr>
        <b/>
        <sz val="11"/>
        <rFont val="Calibri"/>
        <family val="2"/>
      </rPr>
      <t>V prípade dodatočnej výmeny fotografií alebo nutnosti úprav fotografií alebo dodatočného dodania menného zoznamu účtujeme poplatok vo výške 2€/žiak</t>
    </r>
    <r>
      <rPr>
        <sz val="11"/>
        <rFont val="Calibri"/>
        <family val="2"/>
      </rPr>
      <t>. Všetky podklady a fotografie na tablo požadujeme poslať naraz a nie po častiach, najlepšie uložené v jednom súbore, zozipované a poslané cez</t>
    </r>
    <r>
      <rPr>
        <b/>
        <sz val="11"/>
        <rFont val="Calibri"/>
        <family val="2"/>
      </rPr>
      <t xml:space="preserve"> </t>
    </r>
    <r>
      <rPr>
        <b/>
        <u/>
        <sz val="11"/>
        <rFont val="Calibri"/>
        <family val="2"/>
      </rPr>
      <t>www.uschovna.cz</t>
    </r>
    <r>
      <rPr>
        <sz val="11"/>
        <rFont val="Calibri"/>
        <family val="2"/>
      </rPr>
      <t>! V prípade zaslania nižšej kvality nenesieme žiadnu zodpovednosť za neostrosť fotiek.</t>
    </r>
  </si>
  <si>
    <t>MENO/PREZÝVKA</t>
  </si>
  <si>
    <t>Funkcia (napr. Zástupca školy...)</t>
  </si>
  <si>
    <t>Funkcia (napr. Riaditeľ školy...)</t>
  </si>
  <si>
    <r>
      <t xml:space="preserve">° vyber si </t>
    </r>
    <r>
      <rPr>
        <b/>
        <sz val="10"/>
        <rFont val="Calibri"/>
        <family val="2"/>
      </rPr>
      <t>JEDNU</t>
    </r>
    <r>
      <rPr>
        <sz val="10"/>
        <rFont val="Calibri"/>
        <family val="2"/>
      </rPr>
      <t xml:space="preserve"> z možností 1 - 3</t>
    </r>
  </si>
  <si>
    <t>32.</t>
  </si>
  <si>
    <t>33.</t>
  </si>
  <si>
    <t>34.</t>
  </si>
  <si>
    <t>35.</t>
  </si>
  <si>
    <t>31.</t>
  </si>
  <si>
    <r>
      <rPr>
        <b/>
        <sz val="11"/>
        <rFont val="Calibri"/>
        <family val="2"/>
      </rPr>
      <t>Zľava 30 % na tablo v rámci akcie Maxi stužkový balík je podmienená uhradením zálohy do 31.1.2020 a tiež poslaním komplet objednávky vrátane textov a fotiek (v prípade požiadavky vtlačenia fotiek do tabla) najneskôr do 31.1.2020</t>
    </r>
    <r>
      <rPr>
        <sz val="11"/>
        <rFont val="Calibri"/>
        <family val="2"/>
      </rPr>
      <t xml:space="preserve">. V prípade neskoršieho poslania objednávky alebo fotiek sa cena účtuje podľa dátumu poslanie objednávky alebo fotiek (20% zľava je do 29.2.2020). V prípade nejasností nás neváhajte kontaktovať na email:  </t>
    </r>
    <r>
      <rPr>
        <b/>
        <sz val="11"/>
        <rFont val="Calibri"/>
        <family val="2"/>
      </rPr>
      <t>info@maturitne-oznamko.sk</t>
    </r>
    <r>
      <rPr>
        <sz val="11"/>
        <rFont val="Calibri"/>
        <family val="2"/>
      </rPr>
      <t xml:space="preserve"> alebo t.č. </t>
    </r>
    <r>
      <rPr>
        <b/>
        <sz val="11"/>
        <rFont val="Calibri"/>
        <family val="2"/>
      </rPr>
      <t>0903 - 967 862</t>
    </r>
  </si>
  <si>
    <t>* AKCIOVÁ CENA</t>
  </si>
  <si>
    <t>Číslo návrhu tabla:</t>
  </si>
  <si>
    <t>2. Tablo z webu:</t>
  </si>
  <si>
    <t>Číslo návrhu oznamka:</t>
  </si>
  <si>
    <t>° v tomto prípade treba poslať podklady vo formáte tablo.psd alebo tablo.ai na náš email/prípadne poslať popis a obrázky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</si>
</sst>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 * #,##0.00_)\ &quot;€&quot;_ ;_ * \(#,##0.00\)\ &quot;€&quot;_ ;_ * &quot;-&quot;??_)\ &quot;€&quot;_ ;_ @_ "/>
    <numFmt numFmtId="164" formatCode="#,##0\ &quot;€&quot;;[Red]\-#,##0\ &quot;€&quot;"/>
    <numFmt numFmtId="165" formatCode="#,##0.00\ &quot;€&quot;;[Red]\-#,##0.00\ &quot;€&quot;"/>
    <numFmt numFmtId="166" formatCode="_-* #,##0.00\ &quot;€&quot;_-;\-* #,##0.00\ &quot;€&quot;_-;_-* &quot;-&quot;??\ &quot;€&quot;_-;_-@_-"/>
    <numFmt numFmtId="167" formatCode="[&lt;=9999999]###\ ##\ 0##;\+\4\2\1##,0##\ "/>
    <numFmt numFmtId="168" formatCode="[$-F800]dddd\,\ mmmm\ dd\,\ yyyy"/>
    <numFmt numFmtId="169" formatCode="d/m/yyyy;@"/>
    <numFmt numFmtId="170" formatCode="&quot;0&quot;###,\-\ ###,###"/>
    <numFmt numFmtId="171" formatCode="_-* #,##0.00\ [$€-41B]_-;\-* #,##0.00\ [$€-41B]_-;_-* &quot;-&quot;??\ [$€-41B]_-;_-@_-"/>
    <numFmt numFmtId="172" formatCode="&quot;-&quot;* #,##0.00\ &quot;€&quot;_-;\-* #,##0.00\ &quot;€&quot;_-;_-* &quot;-&quot;??\ &quot;€&quot;_-;_-@_-"/>
    <numFmt numFmtId="173" formatCode="[$-41B]d/mmm/yyyy;@"/>
  </numFmts>
  <fonts count="63">
    <font>
      <sz val="10"/>
      <name val="Arial"/>
      <charset val="238"/>
    </font>
    <font>
      <sz val="8"/>
      <name val="Arial"/>
      <family val="2"/>
      <charset val="238"/>
    </font>
    <font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2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name val="Arial"/>
      <family val="2"/>
    </font>
    <font>
      <sz val="18"/>
      <name val="Arial"/>
      <family val="2"/>
      <charset val="238"/>
    </font>
    <font>
      <sz val="20"/>
      <name val="Arial"/>
      <family val="2"/>
      <charset val="238"/>
    </font>
    <font>
      <b/>
      <sz val="22"/>
      <name val="Arial"/>
      <family val="2"/>
      <charset val="238"/>
    </font>
    <font>
      <b/>
      <sz val="22"/>
      <color indexed="14"/>
      <name val="Arial"/>
      <family val="2"/>
      <charset val="238"/>
    </font>
    <font>
      <b/>
      <sz val="26"/>
      <color rgb="FF7030A0"/>
      <name val="Arial"/>
      <family val="2"/>
      <charset val="238"/>
    </font>
    <font>
      <u/>
      <sz val="10"/>
      <color theme="11"/>
      <name val="Arial"/>
      <family val="2"/>
    </font>
    <font>
      <b/>
      <sz val="24"/>
      <name val="Arial"/>
      <family val="2"/>
      <charset val="238"/>
    </font>
    <font>
      <b/>
      <sz val="28"/>
      <name val="Arial"/>
      <family val="2"/>
      <charset val="238"/>
    </font>
    <font>
      <sz val="10"/>
      <name val="-webkit-standard"/>
    </font>
    <font>
      <b/>
      <sz val="11"/>
      <color rgb="FF000000"/>
      <name val="Calibri"/>
      <family val="2"/>
    </font>
    <font>
      <b/>
      <sz val="18"/>
      <color rgb="FFFF40FF"/>
      <name val="Arial"/>
      <family val="2"/>
      <charset val="238"/>
    </font>
    <font>
      <sz val="10"/>
      <name val="Arial"/>
      <family val="2"/>
    </font>
    <font>
      <b/>
      <sz val="22"/>
      <color rgb="FFFF2F92"/>
      <name val="Arial"/>
      <family val="2"/>
    </font>
    <font>
      <b/>
      <sz val="14"/>
      <color rgb="FFFF2F92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b/>
      <sz val="22"/>
      <name val="Calibri"/>
      <family val="2"/>
      <scheme val="minor"/>
    </font>
    <font>
      <sz val="10"/>
      <name val="Calibri"/>
      <family val="2"/>
    </font>
    <font>
      <b/>
      <sz val="18"/>
      <name val="Calibri"/>
      <family val="2"/>
    </font>
    <font>
      <b/>
      <sz val="9"/>
      <name val="Calibri"/>
      <family val="2"/>
    </font>
    <font>
      <sz val="16"/>
      <name val="Calibri"/>
      <family val="2"/>
    </font>
    <font>
      <b/>
      <sz val="12"/>
      <name val="Calibri"/>
      <family val="2"/>
    </font>
    <font>
      <b/>
      <sz val="11"/>
      <color theme="0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0"/>
      <color rgb="FFFF0000"/>
      <name val="Calibri"/>
      <family val="2"/>
    </font>
    <font>
      <b/>
      <sz val="11"/>
      <color theme="1" tint="4.9989318521683403E-2"/>
      <name val="Calibri"/>
      <family val="2"/>
    </font>
    <font>
      <b/>
      <sz val="14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u/>
      <sz val="10"/>
      <color theme="10"/>
      <name val="Calibri"/>
      <family val="2"/>
    </font>
    <font>
      <u/>
      <sz val="11"/>
      <color theme="10"/>
      <name val="Calibri"/>
      <family val="2"/>
    </font>
    <font>
      <sz val="10"/>
      <color rgb="FFFF0000"/>
      <name val="Calibri"/>
      <family val="2"/>
    </font>
    <font>
      <b/>
      <sz val="9"/>
      <color rgb="FFFF0000"/>
      <name val="Calibri"/>
      <family val="2"/>
    </font>
    <font>
      <b/>
      <u/>
      <sz val="11"/>
      <name val="Calibri"/>
      <family val="2"/>
    </font>
    <font>
      <sz val="12"/>
      <name val="Calibri"/>
      <family val="2"/>
    </font>
    <font>
      <b/>
      <sz val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0CAF5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1">
    <xf numFmtId="0" fontId="0" fillId="0" borderId="0"/>
    <xf numFmtId="0" fontId="11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346">
    <xf numFmtId="0" fontId="0" fillId="0" borderId="0" xfId="0"/>
    <xf numFmtId="0" fontId="0" fillId="2" borderId="0" xfId="0" applyFill="1"/>
    <xf numFmtId="0" fontId="5" fillId="0" borderId="0" xfId="0" applyFont="1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8" fillId="2" borderId="0" xfId="0" applyFont="1" applyFill="1"/>
    <xf numFmtId="0" fontId="8" fillId="2" borderId="0" xfId="0" applyFont="1" applyFill="1" applyAlignment="1">
      <alignment horizontal="center" vertical="center"/>
    </xf>
    <xf numFmtId="0" fontId="8" fillId="0" borderId="0" xfId="0" applyFont="1"/>
    <xf numFmtId="0" fontId="9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166" fontId="9" fillId="2" borderId="0" xfId="2" applyNumberFormat="1" applyFont="1" applyFill="1" applyBorder="1" applyAlignment="1">
      <alignment horizontal="center" vertical="center"/>
    </xf>
    <xf numFmtId="0" fontId="9" fillId="2" borderId="0" xfId="0" applyFont="1" applyFill="1"/>
    <xf numFmtId="0" fontId="8" fillId="2" borderId="0" xfId="0" applyFont="1" applyFill="1" applyBorder="1"/>
    <xf numFmtId="0" fontId="8" fillId="2" borderId="0" xfId="0" applyFont="1" applyFill="1" applyBorder="1" applyAlignment="1">
      <alignment horizontal="left"/>
    </xf>
    <xf numFmtId="0" fontId="8" fillId="0" borderId="0" xfId="0" applyFont="1" applyBorder="1"/>
    <xf numFmtId="0" fontId="8" fillId="0" borderId="0" xfId="0" applyFont="1" applyFill="1"/>
    <xf numFmtId="0" fontId="8" fillId="2" borderId="0" xfId="0" applyFont="1" applyFill="1" applyAlignment="1"/>
    <xf numFmtId="164" fontId="0" fillId="0" borderId="0" xfId="0" applyNumberFormat="1"/>
    <xf numFmtId="166" fontId="0" fillId="0" borderId="0" xfId="0" applyNumberFormat="1"/>
    <xf numFmtId="165" fontId="0" fillId="0" borderId="0" xfId="0" applyNumberFormat="1"/>
    <xf numFmtId="0" fontId="9" fillId="2" borderId="0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9" fillId="2" borderId="0" xfId="0" applyFont="1" applyFill="1" applyBorder="1" applyAlignment="1">
      <alignment horizontal="center"/>
    </xf>
    <xf numFmtId="9" fontId="12" fillId="3" borderId="1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0" borderId="1" xfId="0" applyFont="1" applyBorder="1"/>
    <xf numFmtId="2" fontId="13" fillId="4" borderId="1" xfId="0" applyNumberFormat="1" applyFon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0" fontId="12" fillId="8" borderId="1" xfId="0" applyFont="1" applyFill="1" applyBorder="1"/>
    <xf numFmtId="2" fontId="0" fillId="0" borderId="1" xfId="0" applyNumberFormat="1" applyBorder="1" applyAlignment="1">
      <alignment horizontal="center"/>
    </xf>
    <xf numFmtId="0" fontId="12" fillId="0" borderId="1" xfId="0" applyFont="1" applyFill="1" applyBorder="1"/>
    <xf numFmtId="0" fontId="0" fillId="0" borderId="1" xfId="0" applyBorder="1"/>
    <xf numFmtId="0" fontId="12" fillId="0" borderId="2" xfId="0" applyFont="1" applyBorder="1"/>
    <xf numFmtId="14" fontId="0" fillId="0" borderId="0" xfId="0" applyNumberFormat="1"/>
    <xf numFmtId="1" fontId="0" fillId="0" borderId="0" xfId="0" applyNumberFormat="1"/>
    <xf numFmtId="2" fontId="0" fillId="0" borderId="0" xfId="0" applyNumberFormat="1"/>
    <xf numFmtId="166" fontId="8" fillId="2" borderId="0" xfId="0" applyNumberFormat="1" applyFont="1" applyFill="1" applyBorder="1" applyAlignment="1">
      <alignment horizontal="center"/>
    </xf>
    <xf numFmtId="166" fontId="7" fillId="2" borderId="1" xfId="2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169" fontId="2" fillId="2" borderId="0" xfId="0" applyNumberFormat="1" applyFont="1" applyFill="1" applyBorder="1" applyAlignment="1"/>
    <xf numFmtId="168" fontId="15" fillId="2" borderId="4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171" fontId="16" fillId="2" borderId="1" xfId="0" applyNumberFormat="1" applyFont="1" applyFill="1" applyBorder="1" applyAlignment="1">
      <alignment horizontal="right"/>
    </xf>
    <xf numFmtId="166" fontId="16" fillId="2" borderId="1" xfId="0" applyNumberFormat="1" applyFont="1" applyFill="1" applyBorder="1" applyAlignment="1">
      <alignment horizontal="right"/>
    </xf>
    <xf numFmtId="0" fontId="16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66" fontId="16" fillId="2" borderId="0" xfId="0" applyNumberFormat="1" applyFont="1" applyFill="1" applyBorder="1" applyAlignment="1">
      <alignment horizontal="right"/>
    </xf>
    <xf numFmtId="166" fontId="7" fillId="2" borderId="0" xfId="2" applyNumberFormat="1" applyFont="1" applyFill="1" applyBorder="1" applyAlignment="1">
      <alignment horizontal="center"/>
    </xf>
    <xf numFmtId="0" fontId="16" fillId="2" borderId="4" xfId="0" applyFont="1" applyFill="1" applyBorder="1" applyAlignment="1" applyProtection="1">
      <alignment horizontal="center"/>
      <protection locked="0"/>
    </xf>
    <xf numFmtId="166" fontId="16" fillId="2" borderId="1" xfId="0" applyNumberFormat="1" applyFont="1" applyFill="1" applyBorder="1" applyAlignment="1" applyProtection="1">
      <alignment horizontal="center"/>
      <protection locked="0"/>
    </xf>
    <xf numFmtId="166" fontId="7" fillId="2" borderId="1" xfId="2" applyNumberFormat="1" applyFont="1" applyFill="1" applyBorder="1" applyAlignment="1" applyProtection="1">
      <alignment horizontal="center"/>
    </xf>
    <xf numFmtId="172" fontId="7" fillId="2" borderId="1" xfId="2" applyNumberFormat="1" applyFont="1" applyFill="1" applyBorder="1" applyAlignment="1">
      <alignment horizontal="center" vertical="center"/>
    </xf>
    <xf numFmtId="166" fontId="7" fillId="2" borderId="0" xfId="2" applyNumberFormat="1" applyFont="1" applyFill="1" applyBorder="1" applyAlignment="1">
      <alignment horizontal="center" vertical="center"/>
    </xf>
    <xf numFmtId="166" fontId="7" fillId="2" borderId="0" xfId="2" applyNumberFormat="1" applyFont="1" applyFill="1" applyBorder="1" applyAlignment="1">
      <alignment horizontal="left"/>
    </xf>
    <xf numFmtId="0" fontId="16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16" fillId="2" borderId="0" xfId="0" applyFont="1" applyFill="1"/>
    <xf numFmtId="0" fontId="16" fillId="2" borderId="0" xfId="0" applyFont="1" applyFill="1" applyAlignment="1">
      <alignment horizontal="left"/>
    </xf>
    <xf numFmtId="0" fontId="17" fillId="2" borderId="0" xfId="0" applyFont="1" applyFill="1" applyBorder="1" applyAlignment="1">
      <alignment horizontal="left"/>
    </xf>
    <xf numFmtId="170" fontId="10" fillId="2" borderId="0" xfId="0" applyNumberFormat="1" applyFont="1" applyFill="1" applyBorder="1" applyAlignment="1">
      <alignment horizontal="left"/>
    </xf>
    <xf numFmtId="166" fontId="22" fillId="2" borderId="0" xfId="2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/>
    <xf numFmtId="164" fontId="9" fillId="2" borderId="0" xfId="0" applyNumberFormat="1" applyFont="1" applyFill="1" applyAlignment="1">
      <alignment horizontal="center"/>
    </xf>
    <xf numFmtId="2" fontId="13" fillId="4" borderId="14" xfId="0" applyNumberFormat="1" applyFont="1" applyFill="1" applyBorder="1" applyAlignment="1">
      <alignment horizontal="center"/>
    </xf>
    <xf numFmtId="2" fontId="0" fillId="5" borderId="14" xfId="0" applyNumberFormat="1" applyFill="1" applyBorder="1" applyAlignment="1">
      <alignment horizontal="center"/>
    </xf>
    <xf numFmtId="2" fontId="0" fillId="6" borderId="14" xfId="0" applyNumberFormat="1" applyFill="1" applyBorder="1" applyAlignment="1">
      <alignment horizontal="center"/>
    </xf>
    <xf numFmtId="2" fontId="0" fillId="7" borderId="14" xfId="0" applyNumberFormat="1" applyFill="1" applyBorder="1" applyAlignment="1">
      <alignment horizontal="center"/>
    </xf>
    <xf numFmtId="2" fontId="0" fillId="9" borderId="1" xfId="0" applyNumberFormat="1" applyFill="1" applyBorder="1" applyAlignment="1">
      <alignment horizontal="center"/>
    </xf>
    <xf numFmtId="0" fontId="12" fillId="0" borderId="14" xfId="0" applyFont="1" applyFill="1" applyBorder="1"/>
    <xf numFmtId="0" fontId="25" fillId="0" borderId="0" xfId="0" applyFont="1"/>
    <xf numFmtId="0" fontId="3" fillId="0" borderId="0" xfId="0" applyFont="1"/>
    <xf numFmtId="0" fontId="1" fillId="0" borderId="0" xfId="0" applyFont="1"/>
    <xf numFmtId="0" fontId="24" fillId="0" borderId="0" xfId="0" applyFont="1"/>
    <xf numFmtId="0" fontId="18" fillId="2" borderId="17" xfId="0" applyFont="1" applyFill="1" applyBorder="1" applyAlignment="1"/>
    <xf numFmtId="0" fontId="18" fillId="2" borderId="19" xfId="0" applyFont="1" applyFill="1" applyBorder="1" applyAlignment="1"/>
    <xf numFmtId="0" fontId="0" fillId="0" borderId="0" xfId="0" applyFont="1"/>
    <xf numFmtId="0" fontId="26" fillId="2" borderId="0" xfId="0" applyFont="1" applyFill="1" applyAlignment="1">
      <alignment horizontal="center" vertical="center"/>
    </xf>
    <xf numFmtId="0" fontId="0" fillId="10" borderId="0" xfId="0" applyFill="1"/>
    <xf numFmtId="166" fontId="9" fillId="2" borderId="7" xfId="2" applyNumberFormat="1" applyFont="1" applyFill="1" applyBorder="1" applyAlignment="1">
      <alignment horizontal="left" vertical="center"/>
    </xf>
    <xf numFmtId="166" fontId="9" fillId="2" borderId="0" xfId="2" applyNumberFormat="1" applyFont="1" applyFill="1" applyBorder="1" applyAlignment="1">
      <alignment horizontal="left" vertical="center"/>
    </xf>
    <xf numFmtId="0" fontId="16" fillId="2" borderId="0" xfId="0" applyFont="1" applyFill="1" applyAlignment="1"/>
    <xf numFmtId="44" fontId="12" fillId="4" borderId="1" xfId="0" applyNumberFormat="1" applyFont="1" applyFill="1" applyBorder="1" applyAlignment="1">
      <alignment vertical="center"/>
    </xf>
    <xf numFmtId="44" fontId="6" fillId="5" borderId="1" xfId="0" applyNumberFormat="1" applyFont="1" applyFill="1" applyBorder="1" applyAlignment="1">
      <alignment vertical="center"/>
    </xf>
    <xf numFmtId="44" fontId="6" fillId="6" borderId="1" xfId="0" applyNumberFormat="1" applyFont="1" applyFill="1" applyBorder="1" applyAlignment="1">
      <alignment vertical="center"/>
    </xf>
    <xf numFmtId="44" fontId="14" fillId="4" borderId="1" xfId="0" applyNumberFormat="1" applyFont="1" applyFill="1" applyBorder="1" applyAlignment="1">
      <alignment vertical="center"/>
    </xf>
    <xf numFmtId="44" fontId="4" fillId="5" borderId="1" xfId="0" applyNumberFormat="1" applyFont="1" applyFill="1" applyBorder="1" applyAlignment="1">
      <alignment vertical="center"/>
    </xf>
    <xf numFmtId="44" fontId="4" fillId="6" borderId="1" xfId="0" applyNumberFormat="1" applyFont="1" applyFill="1" applyBorder="1" applyAlignment="1">
      <alignment vertical="center"/>
    </xf>
    <xf numFmtId="0" fontId="27" fillId="0" borderId="0" xfId="0" applyFont="1"/>
    <xf numFmtId="0" fontId="27" fillId="0" borderId="1" xfId="0" applyFont="1" applyBorder="1"/>
    <xf numFmtId="0" fontId="30" fillId="2" borderId="0" xfId="0" applyFont="1" applyFill="1"/>
    <xf numFmtId="0" fontId="30" fillId="0" borderId="0" xfId="0" applyFont="1"/>
    <xf numFmtId="0" fontId="30" fillId="2" borderId="0" xfId="0" applyFont="1" applyFill="1" applyAlignment="1">
      <alignment horizontal="right"/>
    </xf>
    <xf numFmtId="173" fontId="32" fillId="2" borderId="0" xfId="0" applyNumberFormat="1" applyFont="1" applyFill="1" applyAlignment="1">
      <alignment horizontal="left"/>
    </xf>
    <xf numFmtId="0" fontId="31" fillId="2" borderId="0" xfId="0" applyFont="1" applyFill="1" applyAlignment="1">
      <alignment horizontal="right"/>
    </xf>
    <xf numFmtId="0" fontId="33" fillId="2" borderId="0" xfId="0" applyFont="1" applyFill="1" applyAlignment="1">
      <alignment horizontal="center"/>
    </xf>
    <xf numFmtId="0" fontId="32" fillId="2" borderId="0" xfId="0" applyFont="1" applyFill="1" applyAlignment="1">
      <alignment horizontal="left"/>
    </xf>
    <xf numFmtId="0" fontId="31" fillId="2" borderId="0" xfId="0" applyFont="1" applyFill="1"/>
    <xf numFmtId="0" fontId="32" fillId="2" borderId="0" xfId="0" applyFont="1" applyFill="1"/>
    <xf numFmtId="0" fontId="31" fillId="2" borderId="0" xfId="0" applyFont="1" applyFill="1" applyAlignment="1">
      <alignment horizontal="left"/>
    </xf>
    <xf numFmtId="173" fontId="34" fillId="2" borderId="0" xfId="0" applyNumberFormat="1" applyFont="1" applyFill="1" applyAlignment="1">
      <alignment horizontal="left"/>
    </xf>
    <xf numFmtId="0" fontId="35" fillId="2" borderId="0" xfId="0" applyFont="1" applyFill="1"/>
    <xf numFmtId="0" fontId="34" fillId="2" borderId="0" xfId="0" applyFont="1" applyFill="1" applyAlignment="1">
      <alignment horizontal="left"/>
    </xf>
    <xf numFmtId="49" fontId="31" fillId="2" borderId="0" xfId="0" applyNumberFormat="1" applyFont="1" applyFill="1" applyAlignment="1">
      <alignment horizontal="left"/>
    </xf>
    <xf numFmtId="0" fontId="35" fillId="2" borderId="0" xfId="0" applyFont="1" applyFill="1" applyAlignment="1">
      <alignment horizontal="right"/>
    </xf>
    <xf numFmtId="0" fontId="37" fillId="2" borderId="0" xfId="0" applyFont="1" applyFill="1" applyAlignment="1">
      <alignment horizontal="right"/>
    </xf>
    <xf numFmtId="0" fontId="35" fillId="2" borderId="0" xfId="0" applyFont="1" applyFill="1" applyAlignment="1">
      <alignment horizontal="left"/>
    </xf>
    <xf numFmtId="49" fontId="35" fillId="2" borderId="0" xfId="0" applyNumberFormat="1" applyFont="1" applyFill="1"/>
    <xf numFmtId="0" fontId="39" fillId="2" borderId="0" xfId="0" applyFont="1" applyFill="1" applyProtection="1">
      <protection hidden="1"/>
    </xf>
    <xf numFmtId="0" fontId="42" fillId="2" borderId="0" xfId="0" applyFont="1" applyFill="1" applyBorder="1" applyAlignment="1" applyProtection="1">
      <protection hidden="1"/>
    </xf>
    <xf numFmtId="0" fontId="39" fillId="2" borderId="0" xfId="0" applyFont="1" applyFill="1" applyBorder="1" applyProtection="1">
      <protection hidden="1"/>
    </xf>
    <xf numFmtId="0" fontId="43" fillId="11" borderId="3" xfId="0" applyFont="1" applyFill="1" applyBorder="1" applyAlignment="1" applyProtection="1">
      <protection hidden="1"/>
    </xf>
    <xf numFmtId="0" fontId="43" fillId="11" borderId="5" xfId="0" applyFont="1" applyFill="1" applyBorder="1" applyAlignment="1" applyProtection="1">
      <protection hidden="1"/>
    </xf>
    <xf numFmtId="0" fontId="39" fillId="11" borderId="6" xfId="0" applyFont="1" applyFill="1" applyBorder="1" applyAlignment="1" applyProtection="1">
      <protection hidden="1"/>
    </xf>
    <xf numFmtId="0" fontId="45" fillId="2" borderId="0" xfId="0" applyFont="1" applyFill="1" applyBorder="1" applyAlignment="1" applyProtection="1">
      <protection hidden="1"/>
    </xf>
    <xf numFmtId="2" fontId="45" fillId="2" borderId="0" xfId="0" applyNumberFormat="1" applyFont="1" applyFill="1" applyBorder="1" applyAlignment="1">
      <alignment horizontal="center"/>
    </xf>
    <xf numFmtId="0" fontId="45" fillId="11" borderId="7" xfId="0" applyFont="1" applyFill="1" applyBorder="1" applyAlignment="1" applyProtection="1">
      <alignment horizontal="left"/>
      <protection hidden="1"/>
    </xf>
    <xf numFmtId="0" fontId="45" fillId="11" borderId="0" xfId="0" applyFont="1" applyFill="1" applyBorder="1" applyAlignment="1" applyProtection="1">
      <alignment horizontal="left"/>
      <protection hidden="1"/>
    </xf>
    <xf numFmtId="0" fontId="39" fillId="11" borderId="0" xfId="0" applyFont="1" applyFill="1" applyBorder="1" applyProtection="1">
      <protection hidden="1"/>
    </xf>
    <xf numFmtId="0" fontId="39" fillId="11" borderId="0" xfId="0" applyFont="1" applyFill="1" applyBorder="1" applyAlignment="1" applyProtection="1">
      <protection hidden="1"/>
    </xf>
    <xf numFmtId="0" fontId="45" fillId="11" borderId="8" xfId="0" applyFont="1" applyFill="1" applyBorder="1" applyAlignment="1" applyProtection="1">
      <protection hidden="1"/>
    </xf>
    <xf numFmtId="0" fontId="39" fillId="11" borderId="9" xfId="0" applyFont="1" applyFill="1" applyBorder="1" applyAlignment="1" applyProtection="1">
      <protection hidden="1"/>
    </xf>
    <xf numFmtId="0" fontId="43" fillId="11" borderId="7" xfId="0" applyFont="1" applyFill="1" applyBorder="1" applyAlignment="1" applyProtection="1">
      <alignment horizontal="left"/>
      <protection hidden="1"/>
    </xf>
    <xf numFmtId="0" fontId="43" fillId="2" borderId="0" xfId="0" applyFont="1" applyFill="1" applyBorder="1" applyAlignment="1" applyProtection="1">
      <protection hidden="1"/>
    </xf>
    <xf numFmtId="0" fontId="48" fillId="2" borderId="0" xfId="0" applyNumberFormat="1" applyFont="1" applyFill="1" applyBorder="1" applyAlignment="1" applyProtection="1">
      <protection hidden="1"/>
    </xf>
    <xf numFmtId="0" fontId="39" fillId="2" borderId="0" xfId="0" applyFont="1" applyFill="1" applyBorder="1" applyAlignment="1" applyProtection="1">
      <alignment vertical="center" wrapText="1"/>
      <protection hidden="1"/>
    </xf>
    <xf numFmtId="49" fontId="48" fillId="2" borderId="0" xfId="0" applyNumberFormat="1" applyFont="1" applyFill="1" applyBorder="1" applyAlignment="1" applyProtection="1">
      <protection hidden="1"/>
    </xf>
    <xf numFmtId="0" fontId="48" fillId="11" borderId="8" xfId="0" applyFont="1" applyFill="1" applyBorder="1" applyAlignment="1" applyProtection="1">
      <protection hidden="1"/>
    </xf>
    <xf numFmtId="0" fontId="45" fillId="11" borderId="0" xfId="0" applyFont="1" applyFill="1" applyBorder="1" applyAlignment="1" applyProtection="1">
      <protection hidden="1"/>
    </xf>
    <xf numFmtId="167" fontId="48" fillId="2" borderId="0" xfId="0" applyNumberFormat="1" applyFont="1" applyFill="1" applyBorder="1" applyAlignment="1" applyProtection="1">
      <protection hidden="1"/>
    </xf>
    <xf numFmtId="0" fontId="39" fillId="2" borderId="0" xfId="0" applyFont="1" applyFill="1" applyBorder="1" applyAlignment="1" applyProtection="1">
      <protection hidden="1"/>
    </xf>
    <xf numFmtId="0" fontId="45" fillId="2" borderId="0" xfId="0" applyFont="1" applyFill="1" applyBorder="1" applyAlignment="1" applyProtection="1">
      <alignment horizontal="left"/>
      <protection hidden="1"/>
    </xf>
    <xf numFmtId="0" fontId="39" fillId="2" borderId="0" xfId="0" applyFont="1" applyFill="1" applyBorder="1" applyAlignment="1" applyProtection="1">
      <alignment horizontal="center" vertical="center" wrapText="1"/>
      <protection hidden="1"/>
    </xf>
    <xf numFmtId="0" fontId="45" fillId="11" borderId="10" xfId="0" applyFont="1" applyFill="1" applyBorder="1" applyAlignment="1" applyProtection="1">
      <alignment horizontal="left"/>
      <protection hidden="1"/>
    </xf>
    <xf numFmtId="0" fontId="45" fillId="11" borderId="8" xfId="0" applyFont="1" applyFill="1" applyBorder="1" applyAlignment="1" applyProtection="1">
      <alignment horizontal="left"/>
      <protection hidden="1"/>
    </xf>
    <xf numFmtId="0" fontId="43" fillId="11" borderId="8" xfId="0" applyFont="1" applyFill="1" applyBorder="1" applyAlignment="1" applyProtection="1">
      <protection hidden="1"/>
    </xf>
    <xf numFmtId="0" fontId="39" fillId="11" borderId="8" xfId="0" applyFont="1" applyFill="1" applyBorder="1" applyAlignment="1" applyProtection="1">
      <protection hidden="1"/>
    </xf>
    <xf numFmtId="0" fontId="39" fillId="11" borderId="11" xfId="0" applyFont="1" applyFill="1" applyBorder="1" applyAlignment="1" applyProtection="1">
      <protection hidden="1"/>
    </xf>
    <xf numFmtId="168" fontId="48" fillId="2" borderId="0" xfId="0" applyNumberFormat="1" applyFont="1" applyFill="1" applyBorder="1" applyAlignment="1" applyProtection="1">
      <protection hidden="1"/>
    </xf>
    <xf numFmtId="0" fontId="39" fillId="11" borderId="3" xfId="0" applyFont="1" applyFill="1" applyBorder="1" applyProtection="1">
      <protection hidden="1"/>
    </xf>
    <xf numFmtId="0" fontId="39" fillId="11" borderId="5" xfId="0" applyFont="1" applyFill="1" applyBorder="1" applyProtection="1">
      <protection hidden="1"/>
    </xf>
    <xf numFmtId="0" fontId="39" fillId="11" borderId="6" xfId="0" applyFont="1" applyFill="1" applyBorder="1" applyProtection="1">
      <protection hidden="1"/>
    </xf>
    <xf numFmtId="0" fontId="39" fillId="11" borderId="7" xfId="0" applyFont="1" applyFill="1" applyBorder="1" applyProtection="1">
      <protection hidden="1"/>
    </xf>
    <xf numFmtId="0" fontId="39" fillId="11" borderId="9" xfId="0" applyFont="1" applyFill="1" applyBorder="1" applyProtection="1">
      <protection hidden="1"/>
    </xf>
    <xf numFmtId="0" fontId="53" fillId="11" borderId="0" xfId="0" applyFont="1" applyFill="1" applyBorder="1" applyAlignment="1" applyProtection="1">
      <protection hidden="1"/>
    </xf>
    <xf numFmtId="0" fontId="50" fillId="11" borderId="0" xfId="0" applyFont="1" applyFill="1" applyBorder="1" applyProtection="1">
      <protection hidden="1"/>
    </xf>
    <xf numFmtId="0" fontId="45" fillId="11" borderId="7" xfId="0" applyFont="1" applyFill="1" applyBorder="1" applyAlignment="1" applyProtection="1">
      <alignment vertical="center"/>
      <protection hidden="1"/>
    </xf>
    <xf numFmtId="0" fontId="45" fillId="11" borderId="0" xfId="0" applyFont="1" applyFill="1" applyBorder="1" applyAlignment="1" applyProtection="1">
      <alignment vertical="center"/>
      <protection hidden="1"/>
    </xf>
    <xf numFmtId="0" fontId="48" fillId="11" borderId="0" xfId="0" applyFont="1" applyFill="1" applyBorder="1" applyAlignment="1" applyProtection="1">
      <alignment vertical="center"/>
      <protection hidden="1"/>
    </xf>
    <xf numFmtId="0" fontId="48" fillId="11" borderId="0" xfId="0" applyFont="1" applyFill="1" applyBorder="1" applyAlignment="1" applyProtection="1">
      <protection hidden="1"/>
    </xf>
    <xf numFmtId="0" fontId="39" fillId="2" borderId="0" xfId="0" applyFont="1" applyFill="1" applyAlignment="1" applyProtection="1">
      <protection hidden="1"/>
    </xf>
    <xf numFmtId="0" fontId="50" fillId="11" borderId="0" xfId="0" applyFont="1" applyFill="1" applyBorder="1" applyAlignment="1" applyProtection="1">
      <protection hidden="1"/>
    </xf>
    <xf numFmtId="0" fontId="39" fillId="11" borderId="0" xfId="0" applyFont="1" applyFill="1" applyBorder="1" applyAlignment="1" applyProtection="1"/>
    <xf numFmtId="0" fontId="39" fillId="11" borderId="0" xfId="0" applyFont="1" applyFill="1" applyProtection="1">
      <protection hidden="1"/>
    </xf>
    <xf numFmtId="0" fontId="39" fillId="11" borderId="10" xfId="0" applyFont="1" applyFill="1" applyBorder="1" applyProtection="1">
      <protection hidden="1"/>
    </xf>
    <xf numFmtId="0" fontId="39" fillId="11" borderId="5" xfId="0" applyFont="1" applyFill="1" applyBorder="1" applyAlignment="1" applyProtection="1">
      <protection hidden="1"/>
    </xf>
    <xf numFmtId="0" fontId="45" fillId="11" borderId="5" xfId="0" applyFont="1" applyFill="1" applyBorder="1" applyAlignment="1" applyProtection="1">
      <protection hidden="1"/>
    </xf>
    <xf numFmtId="0" fontId="55" fillId="11" borderId="0" xfId="0" applyFont="1" applyFill="1" applyBorder="1" applyAlignment="1" applyProtection="1">
      <protection hidden="1"/>
    </xf>
    <xf numFmtId="0" fontId="51" fillId="11" borderId="0" xfId="0" applyFont="1" applyFill="1" applyBorder="1" applyAlignment="1" applyProtection="1">
      <protection hidden="1"/>
    </xf>
    <xf numFmtId="0" fontId="48" fillId="11" borderId="0" xfId="0" applyFont="1" applyFill="1" applyBorder="1" applyAlignment="1" applyProtection="1">
      <alignment horizontal="left"/>
      <protection hidden="1"/>
    </xf>
    <xf numFmtId="0" fontId="45" fillId="11" borderId="0" xfId="0" applyFont="1" applyFill="1" applyBorder="1" applyAlignment="1" applyProtection="1">
      <alignment horizontal="center"/>
      <protection locked="0"/>
    </xf>
    <xf numFmtId="0" fontId="45" fillId="11" borderId="0" xfId="0" applyFont="1" applyFill="1" applyBorder="1" applyAlignment="1" applyProtection="1">
      <alignment horizontal="center"/>
      <protection hidden="1"/>
    </xf>
    <xf numFmtId="0" fontId="56" fillId="11" borderId="0" xfId="1" applyFont="1" applyFill="1" applyBorder="1" applyAlignment="1" applyProtection="1">
      <protection hidden="1"/>
    </xf>
    <xf numFmtId="0" fontId="57" fillId="11" borderId="0" xfId="1" applyFont="1" applyFill="1" applyBorder="1" applyAlignment="1" applyProtection="1">
      <alignment horizontal="center"/>
      <protection hidden="1"/>
    </xf>
    <xf numFmtId="0" fontId="58" fillId="11" borderId="8" xfId="0" applyFont="1" applyFill="1" applyBorder="1" applyAlignment="1" applyProtection="1">
      <protection hidden="1"/>
    </xf>
    <xf numFmtId="0" fontId="53" fillId="11" borderId="5" xfId="0" applyFont="1" applyFill="1" applyBorder="1" applyAlignment="1" applyProtection="1">
      <protection hidden="1"/>
    </xf>
    <xf numFmtId="0" fontId="50" fillId="11" borderId="0" xfId="0" quotePrefix="1" applyFont="1" applyFill="1" applyBorder="1" applyAlignment="1" applyProtection="1">
      <protection hidden="1"/>
    </xf>
    <xf numFmtId="0" fontId="45" fillId="11" borderId="9" xfId="0" applyFont="1" applyFill="1" applyBorder="1" applyAlignment="1" applyProtection="1">
      <alignment horizontal="left"/>
      <protection hidden="1"/>
    </xf>
    <xf numFmtId="0" fontId="46" fillId="11" borderId="0" xfId="0" applyFont="1" applyFill="1" applyBorder="1" applyAlignment="1" applyProtection="1">
      <alignment horizontal="left"/>
      <protection hidden="1"/>
    </xf>
    <xf numFmtId="0" fontId="45" fillId="11" borderId="7" xfId="0" applyFont="1" applyFill="1" applyBorder="1" applyProtection="1">
      <protection hidden="1"/>
    </xf>
    <xf numFmtId="0" fontId="51" fillId="11" borderId="0" xfId="0" applyFont="1" applyFill="1" applyBorder="1" applyAlignment="1" applyProtection="1">
      <alignment horizontal="left"/>
      <protection hidden="1"/>
    </xf>
    <xf numFmtId="0" fontId="51" fillId="11" borderId="0" xfId="0" applyFont="1" applyFill="1" applyBorder="1" applyAlignment="1" applyProtection="1">
      <alignment wrapText="1"/>
      <protection hidden="1"/>
    </xf>
    <xf numFmtId="0" fontId="51" fillId="11" borderId="9" xfId="0" applyFont="1" applyFill="1" applyBorder="1" applyAlignment="1" applyProtection="1">
      <alignment horizontal="left"/>
      <protection hidden="1"/>
    </xf>
    <xf numFmtId="0" fontId="58" fillId="11" borderId="0" xfId="0" applyFont="1" applyFill="1" applyBorder="1" applyAlignment="1" applyProtection="1">
      <alignment horizontal="left"/>
      <protection hidden="1"/>
    </xf>
    <xf numFmtId="0" fontId="58" fillId="11" borderId="0" xfId="0" applyFont="1" applyFill="1" applyBorder="1" applyAlignment="1" applyProtection="1">
      <alignment wrapText="1"/>
      <protection hidden="1"/>
    </xf>
    <xf numFmtId="0" fontId="45" fillId="11" borderId="11" xfId="0" applyFont="1" applyFill="1" applyBorder="1" applyAlignment="1" applyProtection="1">
      <alignment horizontal="left"/>
      <protection hidden="1"/>
    </xf>
    <xf numFmtId="0" fontId="45" fillId="11" borderId="3" xfId="0" applyFont="1" applyFill="1" applyBorder="1" applyAlignment="1" applyProtection="1">
      <alignment horizontal="left"/>
      <protection hidden="1"/>
    </xf>
    <xf numFmtId="0" fontId="45" fillId="11" borderId="5" xfId="0" applyFont="1" applyFill="1" applyBorder="1" applyAlignment="1" applyProtection="1">
      <alignment horizontal="left"/>
      <protection hidden="1"/>
    </xf>
    <xf numFmtId="0" fontId="45" fillId="11" borderId="6" xfId="0" applyFont="1" applyFill="1" applyBorder="1" applyAlignment="1" applyProtection="1">
      <alignment horizontal="left"/>
      <protection hidden="1"/>
    </xf>
    <xf numFmtId="0" fontId="39" fillId="11" borderId="0" xfId="0" applyFont="1" applyFill="1" applyBorder="1" applyAlignment="1" applyProtection="1">
      <alignment horizontal="left" vertical="top" wrapText="1"/>
    </xf>
    <xf numFmtId="0" fontId="39" fillId="2" borderId="1" xfId="0" applyFont="1" applyFill="1" applyBorder="1" applyAlignment="1" applyProtection="1">
      <alignment horizontal="center" vertical="center" wrapText="1"/>
    </xf>
    <xf numFmtId="0" fontId="39" fillId="11" borderId="0" xfId="0" applyFont="1" applyFill="1" applyBorder="1" applyAlignment="1" applyProtection="1">
      <alignment horizontal="center" vertical="top" wrapText="1"/>
    </xf>
    <xf numFmtId="0" fontId="39" fillId="11" borderId="0" xfId="0" applyFont="1" applyFill="1" applyBorder="1" applyAlignment="1" applyProtection="1">
      <alignment horizontal="center" vertical="center" wrapText="1"/>
    </xf>
    <xf numFmtId="20" fontId="39" fillId="2" borderId="1" xfId="0" applyNumberFormat="1" applyFont="1" applyFill="1" applyBorder="1" applyAlignment="1" applyProtection="1">
      <alignment horizontal="center" vertical="center" wrapText="1"/>
    </xf>
    <xf numFmtId="0" fontId="39" fillId="11" borderId="0" xfId="0" applyFont="1" applyFill="1" applyBorder="1" applyAlignment="1" applyProtection="1">
      <alignment horizontal="left" vertical="center" wrapText="1"/>
    </xf>
    <xf numFmtId="0" fontId="39" fillId="11" borderId="8" xfId="0" applyFont="1" applyFill="1" applyBorder="1" applyProtection="1">
      <protection hidden="1"/>
    </xf>
    <xf numFmtId="0" fontId="39" fillId="11" borderId="11" xfId="0" applyFont="1" applyFill="1" applyBorder="1" applyProtection="1">
      <protection hidden="1"/>
    </xf>
    <xf numFmtId="0" fontId="55" fillId="2" borderId="0" xfId="0" applyFont="1" applyFill="1" applyProtection="1">
      <protection hidden="1"/>
    </xf>
    <xf numFmtId="0" fontId="50" fillId="2" borderId="0" xfId="0" applyFont="1" applyFill="1" applyProtection="1">
      <protection hidden="1"/>
    </xf>
    <xf numFmtId="0" fontId="47" fillId="2" borderId="0" xfId="0" applyFont="1" applyFill="1" applyBorder="1" applyAlignment="1" applyProtection="1">
      <protection hidden="1"/>
    </xf>
    <xf numFmtId="0" fontId="49" fillId="2" borderId="0" xfId="0" applyFont="1" applyFill="1" applyBorder="1" applyProtection="1">
      <protection hidden="1"/>
    </xf>
    <xf numFmtId="0" fontId="47" fillId="2" borderId="0" xfId="0" applyFont="1" applyFill="1" applyBorder="1" applyAlignment="1" applyProtection="1">
      <alignment horizontal="left"/>
      <protection hidden="1"/>
    </xf>
    <xf numFmtId="0" fontId="47" fillId="2" borderId="0" xfId="0" applyFont="1" applyFill="1" applyBorder="1" applyAlignment="1" applyProtection="1">
      <alignment wrapText="1"/>
      <protection hidden="1"/>
    </xf>
    <xf numFmtId="0" fontId="45" fillId="11" borderId="0" xfId="0" applyFont="1" applyFill="1" applyBorder="1" applyAlignment="1" applyProtection="1">
      <alignment horizontal="left" vertical="top" wrapText="1"/>
    </xf>
    <xf numFmtId="0" fontId="39" fillId="11" borderId="0" xfId="0" applyFont="1" applyFill="1" applyBorder="1" applyAlignment="1" applyProtection="1">
      <alignment horizontal="center" vertical="center" wrapText="1"/>
      <protection locked="0"/>
    </xf>
    <xf numFmtId="0" fontId="41" fillId="11" borderId="0" xfId="0" applyFont="1" applyFill="1" applyBorder="1" applyAlignment="1" applyProtection="1">
      <alignment wrapText="1"/>
    </xf>
    <xf numFmtId="0" fontId="62" fillId="11" borderId="0" xfId="0" applyFont="1" applyFill="1" applyBorder="1" applyAlignment="1" applyProtection="1"/>
    <xf numFmtId="0" fontId="48" fillId="11" borderId="4" xfId="0" applyFont="1" applyFill="1" applyBorder="1" applyAlignment="1" applyProtection="1">
      <alignment horizontal="left"/>
      <protection hidden="1"/>
    </xf>
    <xf numFmtId="0" fontId="48" fillId="11" borderId="12" xfId="0" applyFont="1" applyFill="1" applyBorder="1" applyAlignment="1" applyProtection="1">
      <alignment horizontal="left"/>
      <protection hidden="1"/>
    </xf>
    <xf numFmtId="0" fontId="48" fillId="11" borderId="13" xfId="0" applyFont="1" applyFill="1" applyBorder="1" applyAlignment="1" applyProtection="1">
      <alignment horizontal="left"/>
      <protection hidden="1"/>
    </xf>
    <xf numFmtId="0" fontId="41" fillId="11" borderId="8" xfId="0" applyFont="1" applyFill="1" applyBorder="1" applyAlignment="1" applyProtection="1">
      <alignment horizontal="left"/>
    </xf>
    <xf numFmtId="0" fontId="61" fillId="2" borderId="3" xfId="0" applyFont="1" applyFill="1" applyBorder="1" applyAlignment="1" applyProtection="1">
      <alignment horizontal="left" vertical="top" wrapText="1"/>
      <protection locked="0"/>
    </xf>
    <xf numFmtId="0" fontId="61" fillId="2" borderId="5" xfId="0" applyFont="1" applyFill="1" applyBorder="1" applyAlignment="1" applyProtection="1">
      <alignment horizontal="left" vertical="top" wrapText="1"/>
      <protection locked="0"/>
    </xf>
    <xf numFmtId="0" fontId="61" fillId="2" borderId="6" xfId="0" applyFont="1" applyFill="1" applyBorder="1" applyAlignment="1" applyProtection="1">
      <alignment horizontal="left" vertical="top" wrapText="1"/>
      <protection locked="0"/>
    </xf>
    <xf numFmtId="0" fontId="61" fillId="2" borderId="7" xfId="0" applyFont="1" applyFill="1" applyBorder="1" applyAlignment="1" applyProtection="1">
      <alignment horizontal="left" vertical="top" wrapText="1"/>
      <protection locked="0"/>
    </xf>
    <xf numFmtId="0" fontId="61" fillId="2" borderId="0" xfId="0" applyFont="1" applyFill="1" applyBorder="1" applyAlignment="1" applyProtection="1">
      <alignment horizontal="left" vertical="top" wrapText="1"/>
      <protection locked="0"/>
    </xf>
    <xf numFmtId="0" fontId="61" fillId="2" borderId="9" xfId="0" applyFont="1" applyFill="1" applyBorder="1" applyAlignment="1" applyProtection="1">
      <alignment horizontal="left" vertical="top" wrapText="1"/>
      <protection locked="0"/>
    </xf>
    <xf numFmtId="0" fontId="61" fillId="2" borderId="10" xfId="0" applyFont="1" applyFill="1" applyBorder="1" applyAlignment="1" applyProtection="1">
      <alignment horizontal="left" vertical="top" wrapText="1"/>
      <protection locked="0"/>
    </xf>
    <xf numFmtId="0" fontId="61" fillId="2" borderId="8" xfId="0" applyFont="1" applyFill="1" applyBorder="1" applyAlignment="1" applyProtection="1">
      <alignment horizontal="left" vertical="top" wrapText="1"/>
      <protection locked="0"/>
    </xf>
    <xf numFmtId="0" fontId="61" fillId="2" borderId="11" xfId="0" applyFont="1" applyFill="1" applyBorder="1" applyAlignment="1" applyProtection="1">
      <alignment horizontal="left" vertical="top" wrapText="1"/>
      <protection locked="0"/>
    </xf>
    <xf numFmtId="0" fontId="53" fillId="11" borderId="0" xfId="0" applyFont="1" applyFill="1" applyBorder="1" applyAlignment="1" applyProtection="1">
      <alignment horizontal="left"/>
      <protection hidden="1"/>
    </xf>
    <xf numFmtId="0" fontId="39" fillId="2" borderId="1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45" fillId="11" borderId="8" xfId="0" applyFont="1" applyFill="1" applyBorder="1" applyAlignment="1" applyProtection="1">
      <alignment horizontal="center" vertical="top" wrapText="1"/>
    </xf>
    <xf numFmtId="0" fontId="45" fillId="11" borderId="0" xfId="0" applyFont="1" applyFill="1" applyBorder="1" applyAlignment="1" applyProtection="1">
      <alignment horizontal="center" vertical="top" wrapText="1"/>
    </xf>
    <xf numFmtId="0" fontId="39" fillId="2" borderId="4" xfId="0" applyFont="1" applyFill="1" applyBorder="1" applyAlignment="1" applyProtection="1">
      <alignment horizontal="center" vertical="center" wrapText="1"/>
      <protection locked="0"/>
    </xf>
    <xf numFmtId="0" fontId="39" fillId="2" borderId="12" xfId="0" applyFont="1" applyFill="1" applyBorder="1" applyAlignment="1" applyProtection="1">
      <alignment horizontal="center" vertical="center" wrapText="1"/>
      <protection locked="0"/>
    </xf>
    <xf numFmtId="0" fontId="39" fillId="2" borderId="13" xfId="0" applyFont="1" applyFill="1" applyBorder="1" applyAlignment="1" applyProtection="1">
      <alignment horizontal="center" vertical="center" wrapText="1"/>
      <protection locked="0"/>
    </xf>
    <xf numFmtId="0" fontId="45" fillId="11" borderId="0" xfId="0" applyFont="1" applyFill="1" applyBorder="1" applyAlignment="1" applyProtection="1">
      <alignment horizontal="left" vertical="top" wrapText="1"/>
    </xf>
    <xf numFmtId="0" fontId="39" fillId="2" borderId="0" xfId="0" applyFont="1" applyFill="1" applyBorder="1" applyAlignment="1" applyProtection="1">
      <alignment horizontal="center" vertical="center" wrapText="1"/>
      <protection hidden="1"/>
    </xf>
    <xf numFmtId="169" fontId="50" fillId="2" borderId="1" xfId="1" applyNumberFormat="1" applyFont="1" applyFill="1" applyBorder="1" applyAlignment="1" applyProtection="1">
      <alignment horizontal="center"/>
      <protection locked="0"/>
    </xf>
    <xf numFmtId="0" fontId="48" fillId="11" borderId="4" xfId="0" applyFont="1" applyFill="1" applyBorder="1" applyAlignment="1" applyProtection="1">
      <alignment horizontal="left"/>
      <protection hidden="1"/>
    </xf>
    <xf numFmtId="0" fontId="48" fillId="11" borderId="12" xfId="0" applyFont="1" applyFill="1" applyBorder="1" applyAlignment="1" applyProtection="1">
      <alignment horizontal="left"/>
      <protection hidden="1"/>
    </xf>
    <xf numFmtId="0" fontId="48" fillId="11" borderId="13" xfId="0" applyFont="1" applyFill="1" applyBorder="1" applyAlignment="1" applyProtection="1">
      <alignment horizontal="left"/>
      <protection hidden="1"/>
    </xf>
    <xf numFmtId="0" fontId="45" fillId="0" borderId="4" xfId="0" applyFont="1" applyFill="1" applyBorder="1" applyAlignment="1" applyProtection="1">
      <alignment horizontal="center"/>
      <protection locked="0"/>
    </xf>
    <xf numFmtId="0" fontId="45" fillId="0" borderId="13" xfId="0" applyFont="1" applyFill="1" applyBorder="1" applyAlignment="1" applyProtection="1">
      <alignment horizontal="center"/>
      <protection locked="0"/>
    </xf>
    <xf numFmtId="0" fontId="45" fillId="2" borderId="4" xfId="0" applyFont="1" applyFill="1" applyBorder="1" applyAlignment="1" applyProtection="1">
      <alignment horizontal="center"/>
      <protection locked="0"/>
    </xf>
    <xf numFmtId="0" fontId="45" fillId="2" borderId="13" xfId="0" applyFont="1" applyFill="1" applyBorder="1" applyAlignment="1" applyProtection="1">
      <alignment horizontal="center"/>
      <protection locked="0"/>
    </xf>
    <xf numFmtId="0" fontId="45" fillId="11" borderId="0" xfId="0" applyFont="1" applyFill="1" applyBorder="1" applyAlignment="1" applyProtection="1">
      <alignment horizontal="center"/>
    </xf>
    <xf numFmtId="0" fontId="45" fillId="11" borderId="0" xfId="0" applyFont="1" applyFill="1" applyBorder="1" applyAlignment="1" applyProtection="1">
      <alignment horizontal="center"/>
      <protection hidden="1"/>
    </xf>
    <xf numFmtId="0" fontId="45" fillId="0" borderId="1" xfId="0" applyFont="1" applyFill="1" applyBorder="1" applyAlignment="1" applyProtection="1">
      <alignment horizontal="center"/>
      <protection locked="0"/>
    </xf>
    <xf numFmtId="0" fontId="45" fillId="0" borderId="12" xfId="0" applyFont="1" applyFill="1" applyBorder="1" applyAlignment="1" applyProtection="1">
      <alignment horizontal="center"/>
      <protection locked="0"/>
    </xf>
    <xf numFmtId="49" fontId="39" fillId="2" borderId="1" xfId="0" applyNumberFormat="1" applyFont="1" applyFill="1" applyBorder="1" applyAlignment="1" applyProtection="1">
      <alignment horizontal="left" wrapText="1"/>
      <protection locked="0"/>
    </xf>
    <xf numFmtId="0" fontId="48" fillId="11" borderId="0" xfId="0" applyFont="1" applyFill="1" applyBorder="1" applyAlignment="1" applyProtection="1">
      <alignment horizontal="right"/>
      <protection hidden="1"/>
    </xf>
    <xf numFmtId="0" fontId="39" fillId="0" borderId="4" xfId="0" applyFont="1" applyFill="1" applyBorder="1" applyAlignment="1" applyProtection="1">
      <alignment horizontal="center"/>
      <protection locked="0"/>
    </xf>
    <xf numFmtId="0" fontId="39" fillId="0" borderId="13" xfId="0" applyFont="1" applyFill="1" applyBorder="1" applyAlignment="1" applyProtection="1">
      <alignment horizontal="center"/>
      <protection locked="0"/>
    </xf>
    <xf numFmtId="0" fontId="39" fillId="0" borderId="4" xfId="0" applyFont="1" applyFill="1" applyBorder="1" applyAlignment="1" applyProtection="1">
      <alignment horizontal="center" vertical="center"/>
      <protection locked="0"/>
    </xf>
    <xf numFmtId="0" fontId="39" fillId="0" borderId="13" xfId="0" applyFont="1" applyFill="1" applyBorder="1" applyAlignment="1" applyProtection="1">
      <alignment horizontal="center" vertical="center"/>
      <protection locked="0"/>
    </xf>
    <xf numFmtId="0" fontId="48" fillId="11" borderId="0" xfId="0" applyFont="1" applyFill="1" applyBorder="1" applyAlignment="1" applyProtection="1">
      <alignment horizontal="center"/>
      <protection hidden="1"/>
    </xf>
    <xf numFmtId="0" fontId="48" fillId="11" borderId="0" xfId="0" applyFont="1" applyFill="1" applyBorder="1" applyAlignment="1" applyProtection="1">
      <alignment horizontal="left"/>
      <protection hidden="1"/>
    </xf>
    <xf numFmtId="0" fontId="39" fillId="11" borderId="0" xfId="0" applyFont="1" applyFill="1" applyBorder="1" applyAlignment="1" applyProtection="1">
      <alignment horizontal="center"/>
      <protection locked="0"/>
    </xf>
    <xf numFmtId="0" fontId="45" fillId="2" borderId="12" xfId="0" applyFont="1" applyFill="1" applyBorder="1" applyAlignment="1" applyProtection="1">
      <alignment horizontal="center"/>
      <protection locked="0"/>
    </xf>
    <xf numFmtId="0" fontId="44" fillId="9" borderId="5" xfId="0" applyFont="1" applyFill="1" applyBorder="1" applyAlignment="1" applyProtection="1">
      <alignment horizontal="center" vertical="center"/>
      <protection hidden="1"/>
    </xf>
    <xf numFmtId="0" fontId="48" fillId="11" borderId="8" xfId="0" applyFont="1" applyFill="1" applyBorder="1" applyAlignment="1" applyProtection="1">
      <alignment horizontal="center"/>
      <protection hidden="1"/>
    </xf>
    <xf numFmtId="170" fontId="50" fillId="2" borderId="1" xfId="0" applyNumberFormat="1" applyFont="1" applyFill="1" applyBorder="1" applyAlignment="1" applyProtection="1">
      <alignment horizontal="left"/>
      <protection locked="0"/>
    </xf>
    <xf numFmtId="0" fontId="45" fillId="2" borderId="0" xfId="0" applyFont="1" applyFill="1" applyBorder="1" applyAlignment="1" applyProtection="1">
      <alignment horizontal="center"/>
      <protection hidden="1"/>
    </xf>
    <xf numFmtId="0" fontId="45" fillId="2" borderId="0" xfId="0" applyFont="1" applyFill="1" applyBorder="1" applyAlignment="1" applyProtection="1">
      <alignment horizontal="left"/>
      <protection hidden="1"/>
    </xf>
    <xf numFmtId="0" fontId="39" fillId="2" borderId="1" xfId="0" applyFont="1" applyFill="1" applyBorder="1" applyAlignment="1" applyProtection="1">
      <alignment horizontal="left" wrapText="1"/>
      <protection locked="0"/>
    </xf>
    <xf numFmtId="0" fontId="48" fillId="11" borderId="1" xfId="0" applyFont="1" applyFill="1" applyBorder="1" applyAlignment="1" applyProtection="1">
      <alignment horizontal="left"/>
      <protection hidden="1"/>
    </xf>
    <xf numFmtId="0" fontId="39" fillId="2" borderId="4" xfId="0" applyFont="1" applyFill="1" applyBorder="1" applyAlignment="1" applyProtection="1">
      <alignment horizontal="left" wrapText="1"/>
      <protection locked="0"/>
    </xf>
    <xf numFmtId="0" fontId="39" fillId="2" borderId="12" xfId="0" applyFont="1" applyFill="1" applyBorder="1" applyAlignment="1" applyProtection="1">
      <alignment horizontal="left" wrapText="1"/>
      <protection locked="0"/>
    </xf>
    <xf numFmtId="0" fontId="39" fillId="2" borderId="13" xfId="0" applyFont="1" applyFill="1" applyBorder="1" applyAlignment="1" applyProtection="1">
      <alignment horizontal="left" wrapText="1"/>
      <protection locked="0"/>
    </xf>
    <xf numFmtId="0" fontId="50" fillId="2" borderId="1" xfId="0" applyFont="1" applyFill="1" applyBorder="1" applyAlignment="1" applyProtection="1">
      <alignment horizontal="left"/>
      <protection locked="0"/>
    </xf>
    <xf numFmtId="0" fontId="52" fillId="11" borderId="8" xfId="0" applyFont="1" applyFill="1" applyBorder="1" applyAlignment="1" applyProtection="1">
      <alignment horizontal="left"/>
      <protection hidden="1"/>
    </xf>
    <xf numFmtId="169" fontId="50" fillId="2" borderId="4" xfId="1" applyNumberFormat="1" applyFont="1" applyFill="1" applyBorder="1" applyAlignment="1" applyProtection="1">
      <alignment horizontal="center"/>
      <protection locked="0"/>
    </xf>
    <xf numFmtId="169" fontId="50" fillId="2" borderId="12" xfId="1" applyNumberFormat="1" applyFont="1" applyFill="1" applyBorder="1" applyAlignment="1" applyProtection="1">
      <alignment horizontal="center"/>
      <protection locked="0"/>
    </xf>
    <xf numFmtId="169" fontId="50" fillId="2" borderId="13" xfId="1" applyNumberFormat="1" applyFont="1" applyFill="1" applyBorder="1" applyAlignment="1" applyProtection="1">
      <alignment horizontal="center"/>
      <protection locked="0"/>
    </xf>
    <xf numFmtId="0" fontId="51" fillId="11" borderId="8" xfId="0" applyFont="1" applyFill="1" applyBorder="1" applyAlignment="1" applyProtection="1">
      <alignment horizontal="left"/>
      <protection hidden="1"/>
    </xf>
    <xf numFmtId="0" fontId="53" fillId="11" borderId="3" xfId="0" applyFont="1" applyFill="1" applyBorder="1" applyAlignment="1" applyProtection="1">
      <alignment horizontal="center" vertical="center"/>
      <protection hidden="1"/>
    </xf>
    <xf numFmtId="0" fontId="53" fillId="11" borderId="5" xfId="0" applyFont="1" applyFill="1" applyBorder="1" applyAlignment="1" applyProtection="1">
      <alignment horizontal="center" vertical="center"/>
      <protection hidden="1"/>
    </xf>
    <xf numFmtId="0" fontId="53" fillId="11" borderId="6" xfId="0" applyFont="1" applyFill="1" applyBorder="1" applyAlignment="1" applyProtection="1">
      <alignment horizontal="center" vertical="center"/>
      <protection hidden="1"/>
    </xf>
    <xf numFmtId="0" fontId="53" fillId="11" borderId="10" xfId="0" applyFont="1" applyFill="1" applyBorder="1" applyAlignment="1" applyProtection="1">
      <alignment horizontal="center" vertical="center"/>
      <protection hidden="1"/>
    </xf>
    <xf numFmtId="0" fontId="53" fillId="11" borderId="8" xfId="0" applyFont="1" applyFill="1" applyBorder="1" applyAlignment="1" applyProtection="1">
      <alignment horizontal="center" vertical="center"/>
      <protection hidden="1"/>
    </xf>
    <xf numFmtId="0" fontId="53" fillId="11" borderId="11" xfId="0" applyFont="1" applyFill="1" applyBorder="1" applyAlignment="1" applyProtection="1">
      <alignment horizontal="center" vertical="center"/>
      <protection hidden="1"/>
    </xf>
    <xf numFmtId="0" fontId="55" fillId="11" borderId="4" xfId="0" applyFont="1" applyFill="1" applyBorder="1" applyAlignment="1" applyProtection="1">
      <alignment horizontal="center" vertical="center"/>
      <protection hidden="1"/>
    </xf>
    <xf numFmtId="0" fontId="55" fillId="11" borderId="12" xfId="0" applyFont="1" applyFill="1" applyBorder="1" applyAlignment="1" applyProtection="1">
      <alignment horizontal="center" vertical="center"/>
      <protection hidden="1"/>
    </xf>
    <xf numFmtId="0" fontId="55" fillId="11" borderId="13" xfId="0" applyFont="1" applyFill="1" applyBorder="1" applyAlignment="1" applyProtection="1">
      <alignment horizontal="center" vertical="center"/>
      <protection hidden="1"/>
    </xf>
    <xf numFmtId="0" fontId="48" fillId="11" borderId="0" xfId="0" applyFont="1" applyFill="1" applyBorder="1" applyAlignment="1" applyProtection="1">
      <alignment horizontal="center" vertical="center"/>
      <protection hidden="1"/>
    </xf>
    <xf numFmtId="0" fontId="45" fillId="11" borderId="5" xfId="0" applyFont="1" applyFill="1" applyBorder="1" applyAlignment="1" applyProtection="1">
      <alignment horizontal="center"/>
      <protection hidden="1"/>
    </xf>
    <xf numFmtId="0" fontId="40" fillId="11" borderId="4" xfId="0" applyFont="1" applyFill="1" applyBorder="1" applyAlignment="1" applyProtection="1">
      <alignment horizontal="center"/>
      <protection hidden="1"/>
    </xf>
    <xf numFmtId="0" fontId="40" fillId="11" borderId="12" xfId="0" applyFont="1" applyFill="1" applyBorder="1" applyAlignment="1" applyProtection="1">
      <alignment horizontal="center"/>
      <protection hidden="1"/>
    </xf>
    <xf numFmtId="0" fontId="40" fillId="11" borderId="13" xfId="0" applyFont="1" applyFill="1" applyBorder="1" applyAlignment="1" applyProtection="1">
      <alignment horizontal="center"/>
      <protection hidden="1"/>
    </xf>
    <xf numFmtId="0" fontId="47" fillId="2" borderId="0" xfId="0" applyFont="1" applyFill="1" applyBorder="1" applyAlignment="1" applyProtection="1">
      <alignment horizontal="left" wrapText="1"/>
      <protection hidden="1"/>
    </xf>
    <xf numFmtId="0" fontId="39" fillId="11" borderId="0" xfId="0" applyFont="1" applyFill="1" applyBorder="1" applyAlignment="1" applyProtection="1">
      <alignment horizontal="left" vertical="top"/>
      <protection hidden="1"/>
    </xf>
    <xf numFmtId="0" fontId="51" fillId="11" borderId="0" xfId="0" applyFont="1" applyFill="1" applyBorder="1" applyAlignment="1" applyProtection="1">
      <alignment horizontal="left" wrapText="1"/>
      <protection hidden="1"/>
    </xf>
    <xf numFmtId="0" fontId="51" fillId="11" borderId="9" xfId="0" applyFont="1" applyFill="1" applyBorder="1" applyAlignment="1" applyProtection="1">
      <alignment horizontal="left" wrapText="1"/>
      <protection hidden="1"/>
    </xf>
    <xf numFmtId="0" fontId="56" fillId="11" borderId="12" xfId="1" applyFont="1" applyFill="1" applyBorder="1" applyAlignment="1" applyProtection="1">
      <alignment horizontal="center"/>
      <protection hidden="1"/>
    </xf>
    <xf numFmtId="0" fontId="56" fillId="11" borderId="13" xfId="1" applyFont="1" applyFill="1" applyBorder="1" applyAlignment="1" applyProtection="1">
      <alignment horizontal="center"/>
      <protection hidden="1"/>
    </xf>
    <xf numFmtId="0" fontId="50" fillId="2" borderId="0" xfId="0" applyFont="1" applyFill="1" applyAlignment="1" applyProtection="1">
      <alignment horizontal="left" vertical="top" wrapText="1"/>
      <protection hidden="1"/>
    </xf>
    <xf numFmtId="0" fontId="45" fillId="11" borderId="7" xfId="0" applyFont="1" applyFill="1" applyBorder="1" applyAlignment="1" applyProtection="1">
      <alignment horizontal="center"/>
      <protection hidden="1"/>
    </xf>
    <xf numFmtId="0" fontId="45" fillId="11" borderId="9" xfId="0" applyFont="1" applyFill="1" applyBorder="1" applyAlignment="1" applyProtection="1">
      <alignment horizontal="center"/>
      <protection hidden="1"/>
    </xf>
    <xf numFmtId="169" fontId="2" fillId="2" borderId="4" xfId="0" applyNumberFormat="1" applyFont="1" applyFill="1" applyBorder="1" applyAlignment="1">
      <alignment horizontal="left"/>
    </xf>
    <xf numFmtId="169" fontId="2" fillId="2" borderId="12" xfId="0" applyNumberFormat="1" applyFont="1" applyFill="1" applyBorder="1" applyAlignment="1">
      <alignment horizontal="left"/>
    </xf>
    <xf numFmtId="169" fontId="2" fillId="2" borderId="13" xfId="0" applyNumberFormat="1" applyFont="1" applyFill="1" applyBorder="1" applyAlignment="1">
      <alignment horizontal="left"/>
    </xf>
    <xf numFmtId="169" fontId="2" fillId="2" borderId="1" xfId="0" applyNumberFormat="1" applyFont="1" applyFill="1" applyBorder="1" applyAlignment="1">
      <alignment horizontal="left"/>
    </xf>
    <xf numFmtId="166" fontId="29" fillId="0" borderId="7" xfId="2" applyNumberFormat="1" applyFont="1" applyFill="1" applyBorder="1" applyAlignment="1">
      <alignment horizontal="left" vertical="center"/>
    </xf>
    <xf numFmtId="166" fontId="29" fillId="0" borderId="0" xfId="2" applyNumberFormat="1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 vertical="center" wrapText="1"/>
    </xf>
    <xf numFmtId="0" fontId="7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165" fontId="20" fillId="2" borderId="0" xfId="2" applyNumberFormat="1" applyFont="1" applyFill="1" applyBorder="1" applyAlignment="1">
      <alignment horizontal="left"/>
    </xf>
    <xf numFmtId="0" fontId="18" fillId="2" borderId="0" xfId="0" applyFont="1" applyFill="1" applyBorder="1" applyAlignment="1">
      <alignment horizontal="right"/>
    </xf>
    <xf numFmtId="0" fontId="15" fillId="2" borderId="1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 vertical="center"/>
    </xf>
    <xf numFmtId="0" fontId="15" fillId="2" borderId="1" xfId="0" applyFont="1" applyFill="1" applyBorder="1" applyAlignment="1" applyProtection="1">
      <alignment horizontal="left"/>
      <protection locked="0"/>
    </xf>
    <xf numFmtId="0" fontId="8" fillId="2" borderId="3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15" fillId="2" borderId="23" xfId="0" applyFont="1" applyFill="1" applyBorder="1" applyAlignment="1">
      <alignment horizontal="left"/>
    </xf>
    <xf numFmtId="0" fontId="15" fillId="2" borderId="24" xfId="0" applyFont="1" applyFill="1" applyBorder="1" applyAlignment="1">
      <alignment horizontal="left"/>
    </xf>
    <xf numFmtId="0" fontId="15" fillId="2" borderId="27" xfId="0" applyFont="1" applyFill="1" applyBorder="1" applyAlignment="1">
      <alignment horizontal="left"/>
    </xf>
    <xf numFmtId="0" fontId="15" fillId="2" borderId="12" xfId="0" applyFont="1" applyFill="1" applyBorder="1" applyAlignment="1">
      <alignment horizontal="left"/>
    </xf>
    <xf numFmtId="0" fontId="15" fillId="2" borderId="4" xfId="0" applyFont="1" applyFill="1" applyBorder="1" applyAlignment="1">
      <alignment horizontal="left"/>
    </xf>
    <xf numFmtId="0" fontId="15" fillId="2" borderId="13" xfId="0" applyFont="1" applyFill="1" applyBorder="1" applyAlignment="1">
      <alignment horizontal="left"/>
    </xf>
    <xf numFmtId="0" fontId="15" fillId="2" borderId="29" xfId="0" applyFont="1" applyFill="1" applyBorder="1" applyAlignment="1">
      <alignment horizontal="left"/>
    </xf>
    <xf numFmtId="0" fontId="15" fillId="2" borderId="30" xfId="0" applyFont="1" applyFill="1" applyBorder="1" applyAlignment="1">
      <alignment horizontal="left"/>
    </xf>
    <xf numFmtId="0" fontId="17" fillId="2" borderId="31" xfId="0" applyFont="1" applyFill="1" applyBorder="1" applyAlignment="1">
      <alignment horizontal="left"/>
    </xf>
    <xf numFmtId="0" fontId="17" fillId="2" borderId="32" xfId="0" applyFont="1" applyFill="1" applyBorder="1" applyAlignment="1">
      <alignment horizontal="left"/>
    </xf>
    <xf numFmtId="0" fontId="17" fillId="2" borderId="33" xfId="0" applyFont="1" applyFill="1" applyBorder="1" applyAlignment="1">
      <alignment horizontal="left"/>
    </xf>
    <xf numFmtId="0" fontId="17" fillId="2" borderId="25" xfId="0" applyFont="1" applyFill="1" applyBorder="1" applyAlignment="1">
      <alignment horizontal="left"/>
    </xf>
    <xf numFmtId="0" fontId="17" fillId="2" borderId="24" xfId="0" applyFont="1" applyFill="1" applyBorder="1" applyAlignment="1">
      <alignment horizontal="left"/>
    </xf>
    <xf numFmtId="0" fontId="17" fillId="2" borderId="26" xfId="0" applyFont="1" applyFill="1" applyBorder="1" applyAlignment="1">
      <alignment horizontal="left"/>
    </xf>
    <xf numFmtId="0" fontId="17" fillId="2" borderId="4" xfId="0" applyFont="1" applyFill="1" applyBorder="1" applyAlignment="1">
      <alignment horizontal="left"/>
    </xf>
    <xf numFmtId="0" fontId="17" fillId="2" borderId="12" xfId="0" applyFont="1" applyFill="1" applyBorder="1" applyAlignment="1">
      <alignment horizontal="left"/>
    </xf>
    <xf numFmtId="0" fontId="17" fillId="2" borderId="28" xfId="0" applyFont="1" applyFill="1" applyBorder="1" applyAlignment="1">
      <alignment horizontal="left"/>
    </xf>
    <xf numFmtId="170" fontId="10" fillId="2" borderId="4" xfId="0" applyNumberFormat="1" applyFont="1" applyFill="1" applyBorder="1" applyAlignment="1">
      <alignment horizontal="left"/>
    </xf>
    <xf numFmtId="170" fontId="10" fillId="2" borderId="12" xfId="0" applyNumberFormat="1" applyFont="1" applyFill="1" applyBorder="1" applyAlignment="1">
      <alignment horizontal="left"/>
    </xf>
    <xf numFmtId="170" fontId="10" fillId="2" borderId="28" xfId="0" applyNumberFormat="1" applyFont="1" applyFill="1" applyBorder="1" applyAlignment="1">
      <alignment horizontal="left"/>
    </xf>
    <xf numFmtId="0" fontId="18" fillId="2" borderId="20" xfId="0" applyFont="1" applyFill="1" applyBorder="1" applyAlignment="1">
      <alignment horizontal="right"/>
    </xf>
    <xf numFmtId="0" fontId="18" fillId="2" borderId="21" xfId="0" applyFont="1" applyFill="1" applyBorder="1" applyAlignment="1">
      <alignment horizontal="right"/>
    </xf>
    <xf numFmtId="0" fontId="18" fillId="2" borderId="22" xfId="0" applyFont="1" applyFill="1" applyBorder="1" applyAlignment="1">
      <alignment horizontal="right"/>
    </xf>
    <xf numFmtId="0" fontId="2" fillId="2" borderId="0" xfId="0" applyNumberFormat="1" applyFont="1" applyFill="1" applyBorder="1" applyAlignment="1">
      <alignment horizontal="left"/>
    </xf>
    <xf numFmtId="0" fontId="18" fillId="2" borderId="15" xfId="0" applyFont="1" applyFill="1" applyBorder="1" applyAlignment="1">
      <alignment horizontal="right"/>
    </xf>
    <xf numFmtId="0" fontId="18" fillId="2" borderId="16" xfId="0" applyFont="1" applyFill="1" applyBorder="1" applyAlignment="1">
      <alignment horizontal="right"/>
    </xf>
    <xf numFmtId="0" fontId="18" fillId="2" borderId="18" xfId="0" applyFont="1" applyFill="1" applyBorder="1" applyAlignment="1">
      <alignment horizontal="right"/>
    </xf>
    <xf numFmtId="0" fontId="31" fillId="2" borderId="0" xfId="0" applyFont="1" applyFill="1" applyAlignment="1">
      <alignment horizontal="left"/>
    </xf>
    <xf numFmtId="0" fontId="38" fillId="2" borderId="0" xfId="0" applyFont="1" applyFill="1" applyAlignment="1">
      <alignment horizontal="left"/>
    </xf>
    <xf numFmtId="0" fontId="34" fillId="2" borderId="0" xfId="0" applyFont="1" applyFill="1" applyAlignment="1">
      <alignment horizontal="left"/>
    </xf>
    <xf numFmtId="0" fontId="36" fillId="2" borderId="0" xfId="0" applyFont="1" applyFill="1" applyAlignment="1">
      <alignment horizontal="right"/>
    </xf>
    <xf numFmtId="170" fontId="36" fillId="2" borderId="0" xfId="0" applyNumberFormat="1" applyFont="1" applyFill="1" applyBorder="1" applyAlignment="1" applyProtection="1">
      <alignment horizontal="right"/>
      <protection locked="0"/>
    </xf>
    <xf numFmtId="0" fontId="48" fillId="11" borderId="4" xfId="0" applyFont="1" applyFill="1" applyBorder="1" applyAlignment="1" applyProtection="1">
      <protection hidden="1"/>
    </xf>
    <xf numFmtId="0" fontId="48" fillId="11" borderId="12" xfId="0" applyFont="1" applyFill="1" applyBorder="1" applyAlignment="1" applyProtection="1">
      <protection hidden="1"/>
    </xf>
    <xf numFmtId="0" fontId="51" fillId="11" borderId="0" xfId="0" applyFont="1" applyFill="1" applyBorder="1" applyAlignment="1" applyProtection="1">
      <alignment vertical="top"/>
      <protection hidden="1"/>
    </xf>
  </cellXfs>
  <cellStyles count="11">
    <cellStyle name="Hypertextové prepojenie" xfId="1" builtinId="8"/>
    <cellStyle name="Mena 2" xfId="2" xr:uid="{00000000-0005-0000-0000-000001000000}"/>
    <cellStyle name="Normálna" xfId="0" builtinId="0"/>
    <cellStyle name="Normálna 2" xfId="3" xr:uid="{00000000-0005-0000-0000-000003000000}"/>
    <cellStyle name="Použité hypertextové prepojenie" xfId="4" builtinId="9" hidden="1"/>
    <cellStyle name="Použité hypertextové prepojenie" xfId="5" builtinId="9" hidden="1"/>
    <cellStyle name="Použité hypertextové prepojenie" xfId="6" builtinId="9" hidden="1"/>
    <cellStyle name="Použité hypertextové prepojenie" xfId="7" builtinId="9" hidden="1"/>
    <cellStyle name="Použité hypertextové prepojenie" xfId="8" builtinId="9" hidden="1"/>
    <cellStyle name="Použité hypertextové prepojenie" xfId="9" builtinId="9" hidden="1"/>
    <cellStyle name="Použité hypertextové prepojenie" xfId="10" builtinId="9" hidden="1"/>
  </cellStyles>
  <dxfs count="2">
    <dxf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F0CAF5"/>
      <color rgb="FFFF2F92"/>
      <color rgb="FFFF75BE"/>
      <color rgb="FFDCF1C0"/>
      <color rgb="FFFFB693"/>
      <color rgb="FF5AF5AF"/>
      <color rgb="FF83F5D3"/>
      <color rgb="FFAED7F5"/>
      <color rgb="FFF2F5BF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s/Desktop/Praca_2019/TABLO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LAVNA_DATABAZA"/>
      <sheetName val="Nezaplatili_hoci_cheli"/>
      <sheetName val="Objednávky"/>
      <sheetName val="Schvalene"/>
      <sheetName val="Schvalene oznamka"/>
    </sheetNames>
    <sheetDataSet>
      <sheetData sheetId="0">
        <row r="1">
          <cell r="C1" t="str">
            <v>Kód triedy</v>
          </cell>
          <cell r="D1" t="str">
            <v>Meno a priezvisko</v>
          </cell>
          <cell r="E1" t="str">
            <v>Tel.číslo</v>
          </cell>
          <cell r="F1" t="str">
            <v>Email</v>
          </cell>
          <cell r="G1" t="str">
            <v>O</v>
          </cell>
          <cell r="H1" t="str">
            <v>S</v>
          </cell>
          <cell r="I1" t="str">
            <v>P</v>
          </cell>
          <cell r="J1" t="str">
            <v>T</v>
          </cell>
        </row>
        <row r="2">
          <cell r="C2" t="str">
            <v>BA-Adlerka-4A</v>
          </cell>
          <cell r="D2" t="str">
            <v>Matúš Kožuch</v>
          </cell>
          <cell r="E2">
            <v>905447469</v>
          </cell>
          <cell r="F2" t="str">
            <v>matthewkozuch1248@gmail.com</v>
          </cell>
          <cell r="G2" t="str">
            <v>X</v>
          </cell>
          <cell r="H2" t="str">
            <v>X</v>
          </cell>
          <cell r="J2" t="str">
            <v>T</v>
          </cell>
          <cell r="K2">
            <v>20</v>
          </cell>
        </row>
        <row r="3">
          <cell r="C3" t="str">
            <v>BA-ADLERKA-4B</v>
          </cell>
          <cell r="D3" t="str">
            <v xml:space="preserve">Erik Hupka </v>
          </cell>
          <cell r="E3">
            <v>907621242</v>
          </cell>
          <cell r="F3" t="str">
            <v>erik.hupka1@gmail.com</v>
          </cell>
          <cell r="G3" t="str">
            <v>X</v>
          </cell>
          <cell r="H3" t="str">
            <v>X</v>
          </cell>
          <cell r="I3" t="str">
            <v>X</v>
          </cell>
          <cell r="J3" t="str">
            <v>T</v>
          </cell>
          <cell r="K3">
            <v>20</v>
          </cell>
        </row>
        <row r="4">
          <cell r="C4" t="str">
            <v>BA-GAE-4A</v>
          </cell>
          <cell r="D4" t="str">
            <v>Sofia Šimková</v>
          </cell>
          <cell r="E4">
            <v>911157599</v>
          </cell>
          <cell r="F4" t="str">
            <v>sofiasimkova11@gmail.com</v>
          </cell>
          <cell r="G4" t="str">
            <v>X</v>
          </cell>
          <cell r="H4" t="str">
            <v>X</v>
          </cell>
          <cell r="I4" t="str">
            <v>X</v>
          </cell>
          <cell r="J4" t="str">
            <v>T</v>
          </cell>
          <cell r="K4">
            <v>20</v>
          </cell>
        </row>
        <row r="5">
          <cell r="C5" t="str">
            <v>BA-GAE-4B</v>
          </cell>
          <cell r="D5" t="str">
            <v>Zuzana Heclová</v>
          </cell>
          <cell r="E5">
            <v>911995077</v>
          </cell>
          <cell r="F5" t="str">
            <v>zuzanaheclova21@gmail.com</v>
          </cell>
          <cell r="G5" t="str">
            <v>X</v>
          </cell>
          <cell r="H5" t="str">
            <v>X</v>
          </cell>
          <cell r="I5" t="str">
            <v>X</v>
          </cell>
          <cell r="J5" t="str">
            <v>T</v>
          </cell>
          <cell r="K5">
            <v>20</v>
          </cell>
        </row>
        <row r="6">
          <cell r="C6" t="str">
            <v>BA-GBIL-5NA</v>
          </cell>
          <cell r="D6" t="str">
            <v xml:space="preserve">Gabriela Tran </v>
          </cell>
          <cell r="E6">
            <v>944333264</v>
          </cell>
          <cell r="F6" t="str">
            <v>gabrielatranphan@gmail.com</v>
          </cell>
          <cell r="G6" t="str">
            <v>X</v>
          </cell>
          <cell r="H6" t="str">
            <v>x</v>
          </cell>
          <cell r="J6" t="str">
            <v>T</v>
          </cell>
          <cell r="K6">
            <v>20</v>
          </cell>
        </row>
        <row r="7">
          <cell r="C7" t="str">
            <v>BA-GLS-4A</v>
          </cell>
          <cell r="D7" t="str">
            <v>Petra Harvančíková</v>
          </cell>
          <cell r="E7">
            <v>911650219</v>
          </cell>
          <cell r="F7" t="str">
            <v>petra.harvancikova@gmail.com</v>
          </cell>
          <cell r="G7" t="str">
            <v>X</v>
          </cell>
          <cell r="H7" t="str">
            <v>X</v>
          </cell>
          <cell r="I7" t="str">
            <v>X</v>
          </cell>
          <cell r="J7" t="str">
            <v>T</v>
          </cell>
          <cell r="K7">
            <v>20</v>
          </cell>
        </row>
        <row r="8">
          <cell r="C8" t="str">
            <v>BA-GLS-OKTB</v>
          </cell>
          <cell r="D8" t="str">
            <v>Tomáš Chvála</v>
          </cell>
          <cell r="E8">
            <v>911367559</v>
          </cell>
          <cell r="F8" t="str">
            <v>tomas.chvala15@gmail.com</v>
          </cell>
          <cell r="G8" t="str">
            <v>X</v>
          </cell>
          <cell r="H8" t="str">
            <v>X</v>
          </cell>
          <cell r="I8" t="str">
            <v>X</v>
          </cell>
          <cell r="J8" t="str">
            <v>T</v>
          </cell>
          <cell r="K8">
            <v>20</v>
          </cell>
        </row>
        <row r="9">
          <cell r="C9" t="str">
            <v>BA-OARAC-4A</v>
          </cell>
          <cell r="D9" t="str">
            <v>Nika Juríčková</v>
          </cell>
          <cell r="E9">
            <v>908449411</v>
          </cell>
          <cell r="F9" t="str">
            <v>nikoljurickova2@gmail.com</v>
          </cell>
          <cell r="G9" t="str">
            <v>X</v>
          </cell>
          <cell r="H9" t="str">
            <v>X</v>
          </cell>
          <cell r="J9" t="str">
            <v>T</v>
          </cell>
          <cell r="K9">
            <v>20</v>
          </cell>
        </row>
        <row r="10">
          <cell r="C10" t="str">
            <v>BA-OARAC-4C</v>
          </cell>
          <cell r="D10" t="str">
            <v>Nikol Juríčková</v>
          </cell>
          <cell r="E10">
            <v>908449411</v>
          </cell>
          <cell r="F10" t="str">
            <v>nikoljurickova2@gmail.com</v>
          </cell>
          <cell r="G10" t="str">
            <v>X</v>
          </cell>
          <cell r="H10" t="str">
            <v>X</v>
          </cell>
          <cell r="I10" t="str">
            <v>X</v>
          </cell>
          <cell r="J10" t="str">
            <v>TABLO DONE</v>
          </cell>
          <cell r="K10" t="str">
            <v/>
          </cell>
        </row>
        <row r="11">
          <cell r="C11" t="str">
            <v>BA-OU</v>
          </cell>
          <cell r="D11" t="str">
            <v>Alica Hullová</v>
          </cell>
          <cell r="G11" t="str">
            <v>X</v>
          </cell>
          <cell r="J11" t="str">
            <v>TABLO DONE</v>
          </cell>
          <cell r="K11" t="str">
            <v/>
          </cell>
        </row>
        <row r="12">
          <cell r="C12" t="str">
            <v>BA-SGČ-5D (5r)</v>
          </cell>
          <cell r="D12" t="str">
            <v>Nicol Kubičková</v>
          </cell>
          <cell r="E12">
            <v>908067578</v>
          </cell>
          <cell r="F12" t="str">
            <v>nicol@kubickova.net</v>
          </cell>
          <cell r="G12" t="str">
            <v>X</v>
          </cell>
          <cell r="H12" t="str">
            <v>X</v>
          </cell>
          <cell r="J12" t="str">
            <v>T</v>
          </cell>
          <cell r="K12">
            <v>20</v>
          </cell>
        </row>
        <row r="13">
          <cell r="C13" t="str">
            <v>BA-SOSCH-4B</v>
          </cell>
          <cell r="D13" t="str">
            <v>Laura Šidóová</v>
          </cell>
          <cell r="E13">
            <v>940921226</v>
          </cell>
          <cell r="F13" t="str">
            <v>laura.sidoova0@gmail.com</v>
          </cell>
          <cell r="G13" t="str">
            <v>X</v>
          </cell>
          <cell r="H13" t="str">
            <v>X</v>
          </cell>
          <cell r="J13" t="str">
            <v>T</v>
          </cell>
          <cell r="K13">
            <v>20</v>
          </cell>
        </row>
        <row r="14">
          <cell r="C14" t="str">
            <v>BA-SOSIT-4MPS</v>
          </cell>
          <cell r="D14" t="str">
            <v>Filip Kollár</v>
          </cell>
          <cell r="E14">
            <v>917419066</v>
          </cell>
          <cell r="F14" t="str">
            <v>filip.kollar165@gmail.com</v>
          </cell>
          <cell r="G14" t="str">
            <v>X</v>
          </cell>
          <cell r="H14" t="str">
            <v>X</v>
          </cell>
          <cell r="J14" t="str">
            <v>T</v>
          </cell>
          <cell r="K14">
            <v>20</v>
          </cell>
        </row>
        <row r="15">
          <cell r="C15" t="str">
            <v>BA-SPSE-4C</v>
          </cell>
          <cell r="D15" t="str">
            <v>Samo Poláček</v>
          </cell>
          <cell r="E15">
            <v>903204657</v>
          </cell>
          <cell r="F15" t="str">
            <v>samopol2411@gmail.com</v>
          </cell>
          <cell r="G15" t="str">
            <v>X</v>
          </cell>
          <cell r="H15" t="str">
            <v>X</v>
          </cell>
          <cell r="I15" t="str">
            <v>X</v>
          </cell>
          <cell r="J15" t="str">
            <v>T</v>
          </cell>
          <cell r="K15">
            <v>20</v>
          </cell>
        </row>
        <row r="16">
          <cell r="C16" t="str">
            <v>BA-SS_Ruzinov-4C</v>
          </cell>
          <cell r="D16" t="str">
            <v>Theresa Grigová</v>
          </cell>
          <cell r="E16">
            <v>907256182</v>
          </cell>
          <cell r="F16" t="str">
            <v>tgrigova@gmail.com</v>
          </cell>
          <cell r="G16" t="str">
            <v>X</v>
          </cell>
          <cell r="H16" t="str">
            <v>X</v>
          </cell>
          <cell r="J16" t="str">
            <v>T</v>
          </cell>
          <cell r="K16">
            <v>20</v>
          </cell>
        </row>
        <row r="17">
          <cell r="C17" t="str">
            <v>BA-SUV-4B</v>
          </cell>
          <cell r="D17" t="str">
            <v>Vaneska Janská</v>
          </cell>
          <cell r="E17">
            <v>911579996</v>
          </cell>
          <cell r="F17" t="str">
            <v>janska.vanesa@gmail.com</v>
          </cell>
          <cell r="G17" t="str">
            <v>X</v>
          </cell>
          <cell r="H17" t="str">
            <v>X</v>
          </cell>
          <cell r="J17" t="str">
            <v>T</v>
          </cell>
          <cell r="K17">
            <v>20</v>
          </cell>
        </row>
        <row r="18">
          <cell r="C18" t="str">
            <v>BA-SZSZah-4FL</v>
          </cell>
          <cell r="D18" t="str">
            <v>Viktória Hupková</v>
          </cell>
          <cell r="E18">
            <v>904681177</v>
          </cell>
          <cell r="F18" t="str">
            <v>viktoria.hupkova@gmail.com</v>
          </cell>
          <cell r="G18" t="str">
            <v>X</v>
          </cell>
          <cell r="H18" t="str">
            <v>X</v>
          </cell>
          <cell r="I18" t="str">
            <v>X</v>
          </cell>
          <cell r="J18" t="str">
            <v>T</v>
          </cell>
          <cell r="K18">
            <v>20</v>
          </cell>
        </row>
        <row r="19">
          <cell r="C19" t="str">
            <v>BA-ŠG_OSTRED-4A</v>
          </cell>
          <cell r="D19" t="str">
            <v xml:space="preserve">Nikoletta Semanová </v>
          </cell>
          <cell r="E19">
            <v>911369718</v>
          </cell>
          <cell r="F19" t="str">
            <v>nikasemanova2@gmail.com</v>
          </cell>
          <cell r="G19" t="str">
            <v>X</v>
          </cell>
          <cell r="H19" t="str">
            <v>X</v>
          </cell>
          <cell r="I19" t="str">
            <v>X</v>
          </cell>
          <cell r="J19" t="str">
            <v>T</v>
          </cell>
          <cell r="K19">
            <v>20</v>
          </cell>
        </row>
        <row r="20">
          <cell r="C20" t="str">
            <v>BA-ŠG_OSTRED-4B</v>
          </cell>
          <cell r="D20" t="str">
            <v>Sylvia Jalkóczyová</v>
          </cell>
          <cell r="E20">
            <v>949290822</v>
          </cell>
          <cell r="F20" t="str">
            <v>sysuliak@gmail.com</v>
          </cell>
          <cell r="G20" t="str">
            <v>X</v>
          </cell>
          <cell r="H20" t="str">
            <v>X</v>
          </cell>
          <cell r="I20" t="str">
            <v>X</v>
          </cell>
          <cell r="J20" t="str">
            <v>T</v>
          </cell>
          <cell r="K20">
            <v>20</v>
          </cell>
        </row>
        <row r="21">
          <cell r="C21" t="str">
            <v>BA-Tilgnerka-5A (5r)</v>
          </cell>
          <cell r="D21" t="str">
            <v xml:space="preserve">Gabriela Krajčovičová </v>
          </cell>
          <cell r="E21">
            <v>907066608</v>
          </cell>
          <cell r="F21" t="str">
            <v>gabrielka.krajcovicova000@gmail.com</v>
          </cell>
          <cell r="G21" t="str">
            <v>X</v>
          </cell>
          <cell r="H21" t="str">
            <v>X</v>
          </cell>
          <cell r="J21" t="str">
            <v>T</v>
          </cell>
          <cell r="K21">
            <v>20</v>
          </cell>
        </row>
        <row r="22">
          <cell r="C22" t="str">
            <v>BA-VAZKA-4B</v>
          </cell>
          <cell r="D22" t="str">
            <v>Barbora Sojková</v>
          </cell>
          <cell r="E22">
            <v>903199201</v>
          </cell>
          <cell r="F22" t="str">
            <v>bibi.sojkova@gmail.com</v>
          </cell>
          <cell r="G22" t="str">
            <v>=</v>
          </cell>
          <cell r="H22" t="str">
            <v>X</v>
          </cell>
          <cell r="J22" t="str">
            <v>T</v>
          </cell>
          <cell r="K22">
            <v>20</v>
          </cell>
        </row>
        <row r="23">
          <cell r="C23" t="str">
            <v>BA-VAZKA-4D</v>
          </cell>
          <cell r="D23" t="str">
            <v>Dominika Adamčíková</v>
          </cell>
          <cell r="E23">
            <v>908494061</v>
          </cell>
          <cell r="F23" t="str">
            <v>dominika441@gmail.com</v>
          </cell>
          <cell r="G23" t="str">
            <v>X</v>
          </cell>
          <cell r="H23" t="str">
            <v>X</v>
          </cell>
          <cell r="I23" t="str">
            <v>X</v>
          </cell>
          <cell r="J23" t="str">
            <v>T</v>
          </cell>
          <cell r="K23">
            <v>20</v>
          </cell>
        </row>
        <row r="24">
          <cell r="C24" t="str">
            <v>BB-GAS-4C</v>
          </cell>
          <cell r="D24" t="str">
            <v>Terézia Klimeková</v>
          </cell>
          <cell r="E24">
            <v>904428894</v>
          </cell>
          <cell r="F24" t="str">
            <v>tklimekova@centrum.sk</v>
          </cell>
          <cell r="G24" t="str">
            <v>X</v>
          </cell>
          <cell r="H24" t="str">
            <v>X</v>
          </cell>
          <cell r="I24" t="str">
            <v>X</v>
          </cell>
          <cell r="J24" t="str">
            <v>T</v>
          </cell>
          <cell r="K24">
            <v>20</v>
          </cell>
        </row>
        <row r="25">
          <cell r="C25" t="str">
            <v>BB-GAS-4E</v>
          </cell>
          <cell r="D25" t="str">
            <v>Nina Hudecová</v>
          </cell>
          <cell r="E25">
            <v>904535817</v>
          </cell>
          <cell r="F25" t="str">
            <v>nihuka01@gmail.com</v>
          </cell>
          <cell r="G25" t="str">
            <v>X</v>
          </cell>
          <cell r="H25" t="str">
            <v>X</v>
          </cell>
          <cell r="I25" t="str">
            <v>X</v>
          </cell>
          <cell r="J25" t="str">
            <v>T</v>
          </cell>
          <cell r="K25">
            <v>20</v>
          </cell>
        </row>
        <row r="26">
          <cell r="C26" t="str">
            <v>BB-GJGT-4A</v>
          </cell>
          <cell r="D26" t="str">
            <v>Andrej Jasovský</v>
          </cell>
          <cell r="E26">
            <v>911312954</v>
          </cell>
          <cell r="F26" t="str">
            <v>andrejko.jasovsky@gmail.com</v>
          </cell>
          <cell r="G26" t="str">
            <v>X</v>
          </cell>
          <cell r="H26" t="str">
            <v>X</v>
          </cell>
          <cell r="J26" t="str">
            <v>T</v>
          </cell>
          <cell r="K26">
            <v>20</v>
          </cell>
        </row>
        <row r="27">
          <cell r="C27" t="str">
            <v>BB-KG-4A</v>
          </cell>
          <cell r="D27" t="str">
            <v>Karolína Rochovská</v>
          </cell>
          <cell r="E27">
            <v>919276364</v>
          </cell>
          <cell r="F27" t="str">
            <v>karolinarochovska@gmail.com</v>
          </cell>
          <cell r="G27" t="str">
            <v>X</v>
          </cell>
          <cell r="H27" t="str">
            <v>X</v>
          </cell>
          <cell r="I27" t="str">
            <v>X</v>
          </cell>
          <cell r="J27" t="str">
            <v>T</v>
          </cell>
          <cell r="K27">
            <v>20</v>
          </cell>
        </row>
        <row r="28">
          <cell r="C28" t="str">
            <v>BB-KG-OKT</v>
          </cell>
          <cell r="D28" t="str">
            <v>Natália Molitorisová</v>
          </cell>
          <cell r="E28">
            <v>907500893</v>
          </cell>
          <cell r="F28" t="str">
            <v>natka12312@gmail.com</v>
          </cell>
          <cell r="G28" t="str">
            <v>X</v>
          </cell>
          <cell r="H28" t="str">
            <v>X</v>
          </cell>
          <cell r="I28" t="str">
            <v>X</v>
          </cell>
          <cell r="J28" t="str">
            <v>T</v>
          </cell>
          <cell r="K28">
            <v>20</v>
          </cell>
        </row>
        <row r="29">
          <cell r="C29" t="str">
            <v>BB-KONZ-4B</v>
          </cell>
          <cell r="D29" t="str">
            <v>Karolína Kantorová</v>
          </cell>
          <cell r="E29">
            <v>919412556</v>
          </cell>
          <cell r="F29" t="str">
            <v>karolinakantorova@gmail.com</v>
          </cell>
          <cell r="G29" t="str">
            <v>X</v>
          </cell>
          <cell r="H29" t="str">
            <v>X</v>
          </cell>
          <cell r="J29" t="str">
            <v>T</v>
          </cell>
          <cell r="K29">
            <v>20</v>
          </cell>
        </row>
        <row r="30">
          <cell r="C30" t="str">
            <v>BB-OA-4B</v>
          </cell>
          <cell r="D30" t="str">
            <v>Michal Sliacky</v>
          </cell>
          <cell r="E30">
            <v>907386796</v>
          </cell>
          <cell r="F30" t="str">
            <v>michalsliacky8@gmail.com</v>
          </cell>
          <cell r="G30" t="str">
            <v>X</v>
          </cell>
          <cell r="H30" t="str">
            <v>X</v>
          </cell>
          <cell r="J30" t="str">
            <v>T</v>
          </cell>
          <cell r="K30">
            <v>20</v>
          </cell>
        </row>
        <row r="31">
          <cell r="C31" t="str">
            <v>BB-SOSA-4CA</v>
          </cell>
          <cell r="D31" t="str">
            <v>Lukáš Golian</v>
          </cell>
          <cell r="E31">
            <v>917667055</v>
          </cell>
          <cell r="F31" t="str">
            <v>lebogebo55@gmail.com</v>
          </cell>
          <cell r="G31" t="str">
            <v>X</v>
          </cell>
          <cell r="H31" t="str">
            <v>X</v>
          </cell>
          <cell r="I31" t="str">
            <v>X</v>
          </cell>
          <cell r="J31" t="str">
            <v>T</v>
          </cell>
          <cell r="K31">
            <v>20</v>
          </cell>
        </row>
        <row r="32">
          <cell r="C32" t="str">
            <v>BB-SOSIT-4C</v>
          </cell>
          <cell r="D32" t="str">
            <v>Ľubomír Pančík</v>
          </cell>
          <cell r="E32">
            <v>918619520</v>
          </cell>
          <cell r="F32" t="str">
            <v>lubospancik@gmail.com</v>
          </cell>
          <cell r="G32" t="str">
            <v>X</v>
          </cell>
          <cell r="H32" t="str">
            <v>X</v>
          </cell>
          <cell r="I32" t="str">
            <v>X</v>
          </cell>
          <cell r="J32" t="str">
            <v>T</v>
          </cell>
          <cell r="K32">
            <v>20</v>
          </cell>
        </row>
        <row r="33">
          <cell r="C33" t="str">
            <v>BB-SOSIT-4D</v>
          </cell>
          <cell r="D33" t="str">
            <v>Peter Ambrózai</v>
          </cell>
          <cell r="E33">
            <v>910721631</v>
          </cell>
          <cell r="F33" t="str">
            <v>ambrozaip@gmail.com</v>
          </cell>
          <cell r="G33" t="str">
            <v>X</v>
          </cell>
          <cell r="H33" t="str">
            <v>X</v>
          </cell>
          <cell r="J33" t="str">
            <v>T</v>
          </cell>
          <cell r="K33">
            <v>20</v>
          </cell>
        </row>
        <row r="34">
          <cell r="C34" t="str">
            <v>BB-SOSIT-4E</v>
          </cell>
          <cell r="D34" t="str">
            <v>Nikola Maruškinová</v>
          </cell>
          <cell r="E34">
            <v>902300067</v>
          </cell>
          <cell r="F34" t="str">
            <v>nikolamaruskinova@gmail.com</v>
          </cell>
          <cell r="G34" t="str">
            <v>X</v>
          </cell>
          <cell r="H34" t="str">
            <v>X</v>
          </cell>
          <cell r="I34" t="str">
            <v>X</v>
          </cell>
          <cell r="J34" t="str">
            <v>T</v>
          </cell>
          <cell r="K34">
            <v>20</v>
          </cell>
        </row>
        <row r="35">
          <cell r="C35" t="str">
            <v>BB-SOSP-4EP</v>
          </cell>
          <cell r="D35" t="str">
            <v>Kristína Kánová</v>
          </cell>
          <cell r="E35">
            <v>911706910</v>
          </cell>
          <cell r="F35" t="str">
            <v>rastokika41@gmail.com</v>
          </cell>
          <cell r="G35" t="str">
            <v>X</v>
          </cell>
          <cell r="H35" t="str">
            <v>X</v>
          </cell>
          <cell r="J35" t="str">
            <v>T</v>
          </cell>
          <cell r="K35">
            <v>20</v>
          </cell>
        </row>
        <row r="36">
          <cell r="C36" t="str">
            <v>BB-SPS-4B</v>
          </cell>
          <cell r="D36" t="str">
            <v>Natália Chovanová</v>
          </cell>
          <cell r="E36">
            <v>903065068</v>
          </cell>
          <cell r="F36" t="str">
            <v>natalychovan@gmail.com</v>
          </cell>
          <cell r="G36" t="str">
            <v>X</v>
          </cell>
          <cell r="H36" t="str">
            <v>X</v>
          </cell>
          <cell r="I36" t="str">
            <v>X</v>
          </cell>
          <cell r="J36" t="str">
            <v>T</v>
          </cell>
          <cell r="K36">
            <v>20</v>
          </cell>
        </row>
        <row r="37">
          <cell r="C37" t="str">
            <v>BB-SPS-4C</v>
          </cell>
          <cell r="D37" t="str">
            <v>Lukáš Příkazský</v>
          </cell>
          <cell r="E37">
            <v>917382346</v>
          </cell>
          <cell r="F37" t="str">
            <v>lukas.prikazsky@gmail.com</v>
          </cell>
          <cell r="G37" t="str">
            <v>X</v>
          </cell>
          <cell r="H37" t="str">
            <v>X</v>
          </cell>
          <cell r="J37" t="str">
            <v>T</v>
          </cell>
          <cell r="K37">
            <v>20</v>
          </cell>
        </row>
        <row r="38">
          <cell r="C38" t="str">
            <v>BB-SPS-4F</v>
          </cell>
          <cell r="D38" t="str">
            <v>Erika Kvasnová</v>
          </cell>
          <cell r="E38">
            <v>917448312</v>
          </cell>
          <cell r="F38" t="str">
            <v>erika.kvasnova@gmail.com</v>
          </cell>
          <cell r="G38" t="str">
            <v>=</v>
          </cell>
          <cell r="H38" t="str">
            <v>X</v>
          </cell>
          <cell r="J38" t="str">
            <v>T</v>
          </cell>
          <cell r="K38">
            <v>20</v>
          </cell>
        </row>
        <row r="39">
          <cell r="C39" t="str">
            <v>BB-SPSS-4G</v>
          </cell>
          <cell r="D39" t="str">
            <v>Dávid Kružliak</v>
          </cell>
          <cell r="E39">
            <v>949491650</v>
          </cell>
          <cell r="F39" t="str">
            <v>davidkruzliak89@gmail.com</v>
          </cell>
          <cell r="G39" t="str">
            <v>X</v>
          </cell>
          <cell r="H39" t="str">
            <v>X</v>
          </cell>
          <cell r="I39" t="str">
            <v>X</v>
          </cell>
          <cell r="J39" t="str">
            <v>T</v>
          </cell>
          <cell r="K39">
            <v>20</v>
          </cell>
        </row>
        <row r="40">
          <cell r="C40" t="str">
            <v>BB-SZS-4FLA</v>
          </cell>
          <cell r="D40" t="str">
            <v>Silvia Sroková</v>
          </cell>
          <cell r="E40">
            <v>902234222</v>
          </cell>
          <cell r="F40" t="str">
            <v>sisa.sokova@gmail.com</v>
          </cell>
          <cell r="G40" t="str">
            <v>X</v>
          </cell>
          <cell r="H40" t="str">
            <v>X</v>
          </cell>
          <cell r="I40" t="str">
            <v>X</v>
          </cell>
          <cell r="J40" t="str">
            <v>T</v>
          </cell>
          <cell r="K40">
            <v>20</v>
          </cell>
        </row>
        <row r="41">
          <cell r="C41" t="str">
            <v>BB-SZS-4MAS</v>
          </cell>
          <cell r="D41" t="str">
            <v>Laura Svitková</v>
          </cell>
          <cell r="E41">
            <v>907160320</v>
          </cell>
          <cell r="F41" t="str">
            <v>248.laura.2000@gmail.com</v>
          </cell>
          <cell r="G41" t="str">
            <v>X</v>
          </cell>
          <cell r="H41" t="str">
            <v>X</v>
          </cell>
          <cell r="I41" t="str">
            <v>X</v>
          </cell>
          <cell r="J41" t="str">
            <v>T</v>
          </cell>
          <cell r="K41">
            <v>20</v>
          </cell>
        </row>
        <row r="42">
          <cell r="C42" t="str">
            <v>BB-SZS-4ZL</v>
          </cell>
          <cell r="D42" t="str">
            <v>Daniela Motičáková</v>
          </cell>
          <cell r="E42">
            <v>949792624</v>
          </cell>
          <cell r="F42" t="str">
            <v>szszlbb@gmail.com</v>
          </cell>
          <cell r="G42" t="str">
            <v>X</v>
          </cell>
          <cell r="H42" t="str">
            <v>X</v>
          </cell>
          <cell r="J42" t="str">
            <v>T</v>
          </cell>
          <cell r="K42">
            <v>20</v>
          </cell>
        </row>
        <row r="43">
          <cell r="C43" t="str">
            <v>BB-ŠG-4D</v>
          </cell>
          <cell r="D43" t="str">
            <v>Mercedes Nehilová</v>
          </cell>
          <cell r="E43">
            <v>918206737</v>
          </cell>
          <cell r="F43" t="str">
            <v>nehilova.mercedes@gmail.com</v>
          </cell>
          <cell r="G43" t="str">
            <v>X</v>
          </cell>
          <cell r="H43" t="str">
            <v>X</v>
          </cell>
          <cell r="J43" t="str">
            <v>T</v>
          </cell>
          <cell r="K43">
            <v>20</v>
          </cell>
        </row>
        <row r="44">
          <cell r="C44" t="str">
            <v>BJ-CG-5A (5r)</v>
          </cell>
          <cell r="D44" t="str">
            <v>Kristína Jurčová</v>
          </cell>
          <cell r="E44">
            <v>918239641</v>
          </cell>
          <cell r="F44" t="str">
            <v>kika.jurcova@gmail.com</v>
          </cell>
          <cell r="G44" t="str">
            <v>X</v>
          </cell>
          <cell r="H44" t="str">
            <v>X</v>
          </cell>
          <cell r="I44" t="str">
            <v>X</v>
          </cell>
          <cell r="J44" t="str">
            <v>T</v>
          </cell>
          <cell r="K44">
            <v>20</v>
          </cell>
        </row>
        <row r="45">
          <cell r="C45" t="str">
            <v>BJ-GLS-4A</v>
          </cell>
          <cell r="D45" t="str">
            <v>Denisa Ondiaková</v>
          </cell>
          <cell r="E45">
            <v>949765267</v>
          </cell>
          <cell r="F45" t="str">
            <v>denisa.ondiak@gmail.com</v>
          </cell>
          <cell r="G45" t="str">
            <v>X</v>
          </cell>
          <cell r="H45" t="str">
            <v>X</v>
          </cell>
          <cell r="I45" t="str">
            <v>X</v>
          </cell>
          <cell r="J45" t="str">
            <v>T</v>
          </cell>
          <cell r="K45">
            <v>20</v>
          </cell>
        </row>
        <row r="46">
          <cell r="C46" t="str">
            <v>BJ-GLS-4B</v>
          </cell>
          <cell r="D46" t="str">
            <v>Ema Paulovská</v>
          </cell>
          <cell r="E46">
            <v>915401262</v>
          </cell>
          <cell r="F46" t="str">
            <v>polska.klasa.1b@gmail.com</v>
          </cell>
          <cell r="G46" t="str">
            <v>X</v>
          </cell>
          <cell r="H46" t="str">
            <v>X</v>
          </cell>
          <cell r="I46" t="str">
            <v>X</v>
          </cell>
          <cell r="J46" t="str">
            <v>T</v>
          </cell>
          <cell r="K46">
            <v>20</v>
          </cell>
        </row>
        <row r="47">
          <cell r="C47" t="str">
            <v>BJ-GLS-5G (5r)</v>
          </cell>
          <cell r="D47" t="str">
            <v>Dominika Harčarufková</v>
          </cell>
          <cell r="E47">
            <v>908078230</v>
          </cell>
          <cell r="F47" t="str">
            <v>dominika.harcarufkova@gmail.com</v>
          </cell>
          <cell r="G47" t="str">
            <v>X</v>
          </cell>
          <cell r="H47" t="str">
            <v>X</v>
          </cell>
          <cell r="I47" t="str">
            <v>X</v>
          </cell>
          <cell r="J47" t="str">
            <v>T</v>
          </cell>
          <cell r="K47">
            <v>20</v>
          </cell>
        </row>
        <row r="48">
          <cell r="C48" t="str">
            <v>BJ-HAJA-4A (OA)</v>
          </cell>
          <cell r="D48" t="str">
            <v>Kristína Hoľpidová</v>
          </cell>
          <cell r="E48">
            <v>904040012</v>
          </cell>
          <cell r="F48" t="str">
            <v xml:space="preserve">kristinaholpitova@gmail.com </v>
          </cell>
          <cell r="G48" t="str">
            <v>X</v>
          </cell>
          <cell r="H48" t="str">
            <v>X</v>
          </cell>
          <cell r="I48" t="str">
            <v>X</v>
          </cell>
          <cell r="J48" t="str">
            <v>T</v>
          </cell>
          <cell r="K48">
            <v>20</v>
          </cell>
        </row>
        <row r="49">
          <cell r="C49" t="str">
            <v>BJ-HAJA-4E</v>
          </cell>
          <cell r="D49" t="str">
            <v>Katarína Knapíková</v>
          </cell>
          <cell r="E49">
            <v>944261128</v>
          </cell>
          <cell r="F49" t="str">
            <v>parasutista1997@gmail.com</v>
          </cell>
          <cell r="G49" t="str">
            <v>X</v>
          </cell>
          <cell r="H49" t="str">
            <v>X</v>
          </cell>
          <cell r="I49" t="str">
            <v>X</v>
          </cell>
          <cell r="J49" t="str">
            <v>T</v>
          </cell>
          <cell r="K49">
            <v>20</v>
          </cell>
        </row>
        <row r="50">
          <cell r="C50" t="str">
            <v>BJ-HAJA-5H (5r)</v>
          </cell>
          <cell r="D50" t="str">
            <v>Monika Pillárová</v>
          </cell>
          <cell r="E50">
            <v>949266693</v>
          </cell>
          <cell r="F50" t="str">
            <v xml:space="preserve">monikapillarova111@gmail.com </v>
          </cell>
          <cell r="G50" t="str">
            <v>X</v>
          </cell>
          <cell r="H50" t="str">
            <v>X</v>
          </cell>
          <cell r="I50" t="str">
            <v>X</v>
          </cell>
          <cell r="J50" t="str">
            <v>T</v>
          </cell>
          <cell r="K50">
            <v>20</v>
          </cell>
        </row>
        <row r="51">
          <cell r="C51" t="str">
            <v>BJ-SPS-4C</v>
          </cell>
          <cell r="D51" t="str">
            <v>Jakub Plaskoň</v>
          </cell>
          <cell r="E51">
            <v>940267371</v>
          </cell>
          <cell r="F51" t="str">
            <v>sefik325@gmail.com</v>
          </cell>
          <cell r="G51" t="str">
            <v>X</v>
          </cell>
          <cell r="H51" t="str">
            <v>X</v>
          </cell>
          <cell r="J51" t="str">
            <v>T</v>
          </cell>
          <cell r="K51">
            <v>20</v>
          </cell>
        </row>
        <row r="52">
          <cell r="C52" t="str">
            <v>BJ-SSJH-4A</v>
          </cell>
          <cell r="D52" t="str">
            <v>Sebastián Kačmarčik</v>
          </cell>
          <cell r="E52">
            <v>944335412</v>
          </cell>
          <cell r="F52" t="str">
            <v>sebastiankacmarcik@gmail.com</v>
          </cell>
          <cell r="G52" t="str">
            <v>X</v>
          </cell>
          <cell r="H52" t="str">
            <v>X</v>
          </cell>
          <cell r="J52" t="str">
            <v>T</v>
          </cell>
          <cell r="K52">
            <v>20</v>
          </cell>
        </row>
        <row r="53">
          <cell r="C53" t="str">
            <v>BJ-SSJH-4B</v>
          </cell>
          <cell r="D53" t="str">
            <v>Sebastián Šuťák</v>
          </cell>
          <cell r="E53">
            <v>902377427</v>
          </cell>
          <cell r="F53" t="str">
            <v>sebo11723@gmail.com</v>
          </cell>
          <cell r="G53" t="str">
            <v>X</v>
          </cell>
          <cell r="H53" t="str">
            <v>X</v>
          </cell>
          <cell r="I53" t="str">
            <v>X</v>
          </cell>
          <cell r="J53" t="str">
            <v>T</v>
          </cell>
          <cell r="K53">
            <v>20</v>
          </cell>
        </row>
        <row r="54">
          <cell r="C54" t="str">
            <v>BJ-SSJH-4G</v>
          </cell>
          <cell r="D54" t="str">
            <v>Denisa Miková</v>
          </cell>
          <cell r="E54">
            <v>918275903</v>
          </cell>
          <cell r="F54" t="str">
            <v>denisulik158@gmail.com</v>
          </cell>
          <cell r="G54" t="str">
            <v>X</v>
          </cell>
          <cell r="H54" t="str">
            <v>X</v>
          </cell>
          <cell r="J54" t="str">
            <v>T</v>
          </cell>
          <cell r="K54">
            <v>20</v>
          </cell>
        </row>
        <row r="55">
          <cell r="C55" t="str">
            <v>BJ-SSJH-4H</v>
          </cell>
          <cell r="D55" t="str">
            <v>Barbora Kačmarčíková</v>
          </cell>
          <cell r="E55">
            <v>944471606</v>
          </cell>
          <cell r="F55" t="str">
            <v>barborakacmarcikova@gmail.com</v>
          </cell>
          <cell r="G55" t="str">
            <v>X</v>
          </cell>
          <cell r="H55" t="str">
            <v>X</v>
          </cell>
          <cell r="I55" t="str">
            <v>X</v>
          </cell>
          <cell r="J55" t="str">
            <v>T</v>
          </cell>
          <cell r="K55">
            <v>20</v>
          </cell>
        </row>
        <row r="56">
          <cell r="C56" t="str">
            <v>BJ-SSS-4A</v>
          </cell>
          <cell r="D56" t="str">
            <v>Mária Madzinová</v>
          </cell>
          <cell r="E56">
            <v>902749994</v>
          </cell>
          <cell r="F56" t="str">
            <v>majam7609@gmail.com</v>
          </cell>
          <cell r="G56" t="str">
            <v>X</v>
          </cell>
          <cell r="H56" t="str">
            <v>X</v>
          </cell>
          <cell r="I56" t="str">
            <v>X</v>
          </cell>
          <cell r="J56" t="str">
            <v>T</v>
          </cell>
          <cell r="K56">
            <v>20</v>
          </cell>
        </row>
        <row r="57">
          <cell r="C57" t="str">
            <v>BNB-GYM-4A</v>
          </cell>
          <cell r="D57" t="str">
            <v>Nina Pietriková</v>
          </cell>
          <cell r="E57">
            <v>918821777</v>
          </cell>
          <cell r="F57" t="str">
            <v>nina.pietrikova@gmail.com</v>
          </cell>
          <cell r="G57" t="str">
            <v>X</v>
          </cell>
          <cell r="H57" t="str">
            <v>X</v>
          </cell>
          <cell r="J57" t="str">
            <v>T</v>
          </cell>
          <cell r="K57">
            <v>20</v>
          </cell>
        </row>
        <row r="58">
          <cell r="C58" t="str">
            <v>BNB-SOSSTROJ-4A</v>
          </cell>
          <cell r="D58" t="str">
            <v>Ing. Zuzana Grešová</v>
          </cell>
          <cell r="E58">
            <v>918536467</v>
          </cell>
          <cell r="F58" t="str">
            <v>ingzgresova@gmail.com</v>
          </cell>
          <cell r="G58" t="str">
            <v>X</v>
          </cell>
          <cell r="H58" t="str">
            <v>X</v>
          </cell>
          <cell r="I58" t="str">
            <v>X</v>
          </cell>
          <cell r="J58" t="str">
            <v>T</v>
          </cell>
          <cell r="K58">
            <v>20</v>
          </cell>
        </row>
        <row r="59">
          <cell r="C59" t="str">
            <v>BR-GYM-4A</v>
          </cell>
          <cell r="D59" t="str">
            <v>Lucia Bušniaková</v>
          </cell>
          <cell r="E59">
            <v>949154568</v>
          </cell>
          <cell r="F59" t="str">
            <v>lucinka.busniakova@gmail.com</v>
          </cell>
          <cell r="G59" t="str">
            <v>X</v>
          </cell>
          <cell r="H59" t="str">
            <v>X</v>
          </cell>
          <cell r="I59" t="str">
            <v>X</v>
          </cell>
          <cell r="J59" t="str">
            <v>T</v>
          </cell>
          <cell r="K59">
            <v>20</v>
          </cell>
        </row>
        <row r="60">
          <cell r="C60" t="str">
            <v>BR-HA-4C (OA)</v>
          </cell>
          <cell r="D60" t="str">
            <v>Eliška Mrázková</v>
          </cell>
          <cell r="E60">
            <v>908638292</v>
          </cell>
          <cell r="F60" t="str">
            <v>elkamz61@gmail.com</v>
          </cell>
          <cell r="G60" t="str">
            <v>X</v>
          </cell>
          <cell r="H60" t="str">
            <v>X</v>
          </cell>
          <cell r="I60" t="str">
            <v>X</v>
          </cell>
          <cell r="J60" t="str">
            <v>T</v>
          </cell>
          <cell r="K60">
            <v>20</v>
          </cell>
        </row>
        <row r="61">
          <cell r="C61" t="str">
            <v>BS-GAK-4A</v>
          </cell>
          <cell r="D61" t="str">
            <v>Ema Mičurová</v>
          </cell>
          <cell r="E61">
            <v>911519374</v>
          </cell>
          <cell r="F61" t="str">
            <v>emmamicurova@gmail.com</v>
          </cell>
          <cell r="G61" t="str">
            <v>X</v>
          </cell>
          <cell r="H61" t="str">
            <v>X</v>
          </cell>
          <cell r="I61" t="str">
            <v>X</v>
          </cell>
          <cell r="J61" t="str">
            <v>T</v>
          </cell>
          <cell r="K61">
            <v>20</v>
          </cell>
        </row>
        <row r="62">
          <cell r="C62" t="str">
            <v>BS-GAK-5B (5r)</v>
          </cell>
          <cell r="D62" t="str">
            <v>Viktória Bitušíková</v>
          </cell>
          <cell r="E62">
            <v>918481888</v>
          </cell>
          <cell r="F62" t="str">
            <v>viktoria.bitusikova@gmail.com</v>
          </cell>
          <cell r="G62" t="str">
            <v>X</v>
          </cell>
          <cell r="H62" t="str">
            <v>X</v>
          </cell>
          <cell r="J62" t="str">
            <v>T</v>
          </cell>
          <cell r="K62">
            <v>20</v>
          </cell>
        </row>
        <row r="63">
          <cell r="C63" t="str">
            <v>CA-GYM-4D</v>
          </cell>
          <cell r="D63" t="str">
            <v>Andrea Olšiaková</v>
          </cell>
          <cell r="E63">
            <v>907659622</v>
          </cell>
          <cell r="F63" t="str">
            <v>olsiakovaandrea@centrum.sk</v>
          </cell>
          <cell r="G63" t="str">
            <v>X</v>
          </cell>
          <cell r="H63" t="str">
            <v>X</v>
          </cell>
          <cell r="I63" t="str">
            <v>X</v>
          </cell>
          <cell r="J63" t="str">
            <v>T</v>
          </cell>
          <cell r="K63">
            <v>20</v>
          </cell>
        </row>
        <row r="64">
          <cell r="C64" t="str">
            <v>CA-GYM-5F (5r)</v>
          </cell>
          <cell r="D64" t="str">
            <v>Rebeka Kukučková</v>
          </cell>
          <cell r="E64">
            <v>949808433</v>
          </cell>
          <cell r="F64" t="str">
            <v>kukuckova.rebeka@gmail.com</v>
          </cell>
          <cell r="G64" t="str">
            <v>X</v>
          </cell>
          <cell r="H64" t="str">
            <v>X</v>
          </cell>
          <cell r="I64" t="str">
            <v>X</v>
          </cell>
          <cell r="J64" t="str">
            <v>T</v>
          </cell>
          <cell r="K64">
            <v>20</v>
          </cell>
        </row>
        <row r="65">
          <cell r="C65" t="str">
            <v>CA-GYM-5G (5R)</v>
          </cell>
          <cell r="D65" t="str">
            <v>Simona Kuráňová</v>
          </cell>
          <cell r="E65">
            <v>902560959</v>
          </cell>
          <cell r="F65" t="str">
            <v>kurnavkova0simona@gmail.com</v>
          </cell>
          <cell r="G65" t="str">
            <v>X</v>
          </cell>
          <cell r="H65" t="str">
            <v>X</v>
          </cell>
          <cell r="I65" t="str">
            <v>X</v>
          </cell>
          <cell r="J65" t="str">
            <v>T</v>
          </cell>
          <cell r="K65">
            <v>20</v>
          </cell>
        </row>
        <row r="66">
          <cell r="C66" t="str">
            <v>CA-GYM-OKT</v>
          </cell>
          <cell r="D66" t="str">
            <v>Matej Štetiar</v>
          </cell>
          <cell r="E66">
            <v>901757998</v>
          </cell>
          <cell r="F66" t="str">
            <v>matej.stetiar.matthew@gmail.com</v>
          </cell>
          <cell r="G66" t="str">
            <v>X</v>
          </cell>
          <cell r="H66" t="str">
            <v>X</v>
          </cell>
          <cell r="I66" t="str">
            <v>X</v>
          </cell>
          <cell r="J66" t="str">
            <v>T</v>
          </cell>
          <cell r="K66">
            <v>20</v>
          </cell>
        </row>
        <row r="67">
          <cell r="C67" t="str">
            <v>CA-OA-4C</v>
          </cell>
          <cell r="D67" t="str">
            <v>Erika Malíková</v>
          </cell>
          <cell r="E67">
            <v>940824199</v>
          </cell>
          <cell r="F67" t="str">
            <v>emalikova456@gmail.com</v>
          </cell>
          <cell r="G67" t="str">
            <v>X</v>
          </cell>
          <cell r="H67" t="str">
            <v>X</v>
          </cell>
          <cell r="I67" t="str">
            <v>X</v>
          </cell>
          <cell r="J67" t="str">
            <v>T</v>
          </cell>
          <cell r="K67">
            <v>20</v>
          </cell>
        </row>
        <row r="68">
          <cell r="C68" t="str">
            <v>CA-OA-5B (5R)</v>
          </cell>
          <cell r="D68" t="str">
            <v>Stanislava Rakovanová</v>
          </cell>
          <cell r="E68">
            <v>950443918</v>
          </cell>
          <cell r="F68" t="str">
            <v>s.rakovanova@azet.sk</v>
          </cell>
          <cell r="G68" t="str">
            <v>X</v>
          </cell>
          <cell r="H68" t="str">
            <v>X</v>
          </cell>
          <cell r="I68" t="str">
            <v>X</v>
          </cell>
          <cell r="J68" t="str">
            <v>T</v>
          </cell>
          <cell r="K68">
            <v>20</v>
          </cell>
        </row>
        <row r="69">
          <cell r="C69" t="str">
            <v>CA-OAS-4I</v>
          </cell>
          <cell r="D69" t="str">
            <v>Jana Pohančeníková</v>
          </cell>
          <cell r="E69">
            <v>902508702</v>
          </cell>
          <cell r="F69" t="str">
            <v>janapohancenikova16@gmail.com</v>
          </cell>
          <cell r="G69" t="str">
            <v>X</v>
          </cell>
          <cell r="H69" t="str">
            <v>X</v>
          </cell>
          <cell r="J69" t="str">
            <v>T</v>
          </cell>
          <cell r="K69">
            <v>20</v>
          </cell>
        </row>
        <row r="70">
          <cell r="C70" t="str">
            <v>CA-OAS-5A (5r)</v>
          </cell>
          <cell r="D70" t="str">
            <v>Soňa Majchráková</v>
          </cell>
          <cell r="E70">
            <v>949455154</v>
          </cell>
          <cell r="F70" t="str">
            <v>majchrakova.sona222@gmail.com</v>
          </cell>
          <cell r="G70" t="str">
            <v>X</v>
          </cell>
          <cell r="H70" t="str">
            <v>X</v>
          </cell>
          <cell r="I70" t="str">
            <v>X</v>
          </cell>
          <cell r="J70" t="str">
            <v>T</v>
          </cell>
          <cell r="K70">
            <v>20</v>
          </cell>
        </row>
        <row r="71">
          <cell r="C71" t="str">
            <v>CA-SOST-4A</v>
          </cell>
          <cell r="D71" t="str">
            <v>Ján Kanalík</v>
          </cell>
          <cell r="E71">
            <v>915404221</v>
          </cell>
          <cell r="F71" t="str">
            <v>jan.kanalik17@gmail.com</v>
          </cell>
          <cell r="G71" t="str">
            <v>X</v>
          </cell>
          <cell r="H71" t="str">
            <v>X</v>
          </cell>
          <cell r="I71" t="str">
            <v>X</v>
          </cell>
          <cell r="J71" t="str">
            <v>T</v>
          </cell>
          <cell r="K71">
            <v>20</v>
          </cell>
        </row>
        <row r="72">
          <cell r="C72" t="str">
            <v>CA-SOST-4C</v>
          </cell>
          <cell r="D72" t="str">
            <v>Sebastián Fojtík</v>
          </cell>
          <cell r="E72">
            <v>944451078</v>
          </cell>
          <cell r="F72" t="str">
            <v>sebastianfojtik@atlas.sk</v>
          </cell>
          <cell r="G72" t="str">
            <v>X</v>
          </cell>
          <cell r="H72" t="str">
            <v>X</v>
          </cell>
          <cell r="I72" t="str">
            <v>X</v>
          </cell>
          <cell r="J72" t="str">
            <v>T</v>
          </cell>
          <cell r="K72">
            <v>20</v>
          </cell>
        </row>
        <row r="73">
          <cell r="C73" t="str">
            <v>CA-SZS-4ZA</v>
          </cell>
          <cell r="D73" t="str">
            <v>Katarína Srogoňová</v>
          </cell>
          <cell r="E73">
            <v>915320001</v>
          </cell>
          <cell r="F73" t="str">
            <v>srogonova.katka@gmail.com</v>
          </cell>
          <cell r="G73" t="str">
            <v>X</v>
          </cell>
          <cell r="H73" t="str">
            <v>X</v>
          </cell>
          <cell r="I73" t="str">
            <v>X</v>
          </cell>
          <cell r="J73" t="str">
            <v>T</v>
          </cell>
          <cell r="K73">
            <v>20</v>
          </cell>
        </row>
        <row r="74">
          <cell r="C74" t="str">
            <v>DCA-SPS-4A</v>
          </cell>
          <cell r="D74" t="str">
            <v xml:space="preserve">Martin Žiaček </v>
          </cell>
          <cell r="E74">
            <v>907542910</v>
          </cell>
          <cell r="F74" t="str">
            <v>martinziacek7@gmail.com</v>
          </cell>
          <cell r="G74" t="str">
            <v>X</v>
          </cell>
          <cell r="H74" t="str">
            <v>X</v>
          </cell>
          <cell r="J74" t="str">
            <v>T</v>
          </cell>
          <cell r="K74">
            <v>20</v>
          </cell>
        </row>
        <row r="75">
          <cell r="C75" t="str">
            <v>DCA-SPS-4B</v>
          </cell>
          <cell r="D75" t="str">
            <v>Matúš Čuga</v>
          </cell>
          <cell r="E75">
            <v>917227241</v>
          </cell>
          <cell r="F75" t="str">
            <v>matulicek088@gmail.com</v>
          </cell>
          <cell r="G75" t="str">
            <v>X</v>
          </cell>
          <cell r="H75" t="str">
            <v>X</v>
          </cell>
          <cell r="J75" t="str">
            <v>T</v>
          </cell>
          <cell r="K75">
            <v>20</v>
          </cell>
        </row>
        <row r="76">
          <cell r="C76" t="str">
            <v>DCA-SPS-4C</v>
          </cell>
          <cell r="D76" t="str">
            <v>Monika Mrocková</v>
          </cell>
          <cell r="E76">
            <v>940833543</v>
          </cell>
          <cell r="F76" t="str">
            <v>mrockovamonika2310@gmail.com</v>
          </cell>
          <cell r="G76" t="str">
            <v>X</v>
          </cell>
          <cell r="H76" t="str">
            <v>X</v>
          </cell>
          <cell r="I76" t="str">
            <v>X</v>
          </cell>
          <cell r="J76" t="str">
            <v>T</v>
          </cell>
          <cell r="K76">
            <v>20</v>
          </cell>
        </row>
        <row r="77">
          <cell r="C77" t="str">
            <v>DK-CG-OKT</v>
          </cell>
          <cell r="D77" t="str">
            <v>Lucia Orošová</v>
          </cell>
          <cell r="E77">
            <v>949778871</v>
          </cell>
          <cell r="F77" t="str">
            <v>lucia.orosova1@gmail.com</v>
          </cell>
          <cell r="G77" t="str">
            <v>X</v>
          </cell>
          <cell r="H77" t="str">
            <v>X</v>
          </cell>
          <cell r="I77" t="str">
            <v>X</v>
          </cell>
          <cell r="J77" t="str">
            <v>T</v>
          </cell>
          <cell r="K77">
            <v>20</v>
          </cell>
        </row>
        <row r="78">
          <cell r="C78" t="str">
            <v>DK-GYM-OKT</v>
          </cell>
          <cell r="D78" t="str">
            <v>Tatiana Pavolková</v>
          </cell>
          <cell r="E78">
            <v>911354774</v>
          </cell>
          <cell r="F78" t="str">
            <v>tatianapavolkova@gmail.com</v>
          </cell>
          <cell r="G78" t="str">
            <v>X</v>
          </cell>
          <cell r="H78" t="str">
            <v>X</v>
          </cell>
          <cell r="I78" t="str">
            <v>X</v>
          </cell>
          <cell r="J78" t="str">
            <v>T</v>
          </cell>
          <cell r="K78">
            <v>20</v>
          </cell>
        </row>
        <row r="79">
          <cell r="C79" t="str">
            <v>DK-OA-4A</v>
          </cell>
          <cell r="D79" t="str">
            <v>Nikola Ondreková</v>
          </cell>
          <cell r="E79">
            <v>944082855</v>
          </cell>
          <cell r="F79" t="str">
            <v>nikolaondrekova9@gmail.com</v>
          </cell>
          <cell r="G79" t="str">
            <v>X</v>
          </cell>
          <cell r="H79" t="str">
            <v>X</v>
          </cell>
          <cell r="I79" t="str">
            <v>X</v>
          </cell>
          <cell r="J79" t="str">
            <v>T</v>
          </cell>
          <cell r="K79">
            <v>20</v>
          </cell>
        </row>
        <row r="80">
          <cell r="C80" t="str">
            <v>DK-OA-4B</v>
          </cell>
          <cell r="D80" t="str">
            <v>Barbora Durajová</v>
          </cell>
          <cell r="E80">
            <v>944419775</v>
          </cell>
          <cell r="F80" t="str">
            <v>barboradurajova95@gmail.com</v>
          </cell>
          <cell r="G80" t="str">
            <v>X</v>
          </cell>
          <cell r="H80" t="str">
            <v>X</v>
          </cell>
          <cell r="I80" t="str">
            <v>X</v>
          </cell>
          <cell r="J80" t="str">
            <v>T</v>
          </cell>
          <cell r="K80">
            <v>20</v>
          </cell>
        </row>
        <row r="81">
          <cell r="C81" t="str">
            <v>DK-OA-4E</v>
          </cell>
          <cell r="D81" t="str">
            <v>Petra Kaltensteinová</v>
          </cell>
          <cell r="E81">
            <v>902112436</v>
          </cell>
          <cell r="F81" t="str">
            <v>kaltensteinovapetra@gmail.com</v>
          </cell>
          <cell r="G81" t="str">
            <v>X</v>
          </cell>
          <cell r="H81" t="str">
            <v>X</v>
          </cell>
          <cell r="I81" t="str">
            <v>X</v>
          </cell>
          <cell r="J81" t="str">
            <v>T</v>
          </cell>
          <cell r="K81">
            <v>20</v>
          </cell>
        </row>
        <row r="82">
          <cell r="C82" t="str">
            <v>DK-OAS-4G</v>
          </cell>
          <cell r="D82" t="str">
            <v>Timea Lovasová</v>
          </cell>
          <cell r="E82">
            <v>901722724</v>
          </cell>
          <cell r="F82" t="str">
            <v>timi.lovasova@gmail.com</v>
          </cell>
          <cell r="G82" t="str">
            <v>X</v>
          </cell>
          <cell r="H82" t="str">
            <v>X</v>
          </cell>
          <cell r="J82" t="str">
            <v>T</v>
          </cell>
          <cell r="K82">
            <v>20</v>
          </cell>
        </row>
        <row r="83">
          <cell r="C83" t="str">
            <v>DK-SZS-4A</v>
          </cell>
          <cell r="D83" t="str">
            <v>Simona Kliačiková</v>
          </cell>
          <cell r="E83">
            <v>902055035</v>
          </cell>
          <cell r="F83" t="str">
            <v>kliacikovasimona@gmail.com</v>
          </cell>
          <cell r="G83" t="str">
            <v>X</v>
          </cell>
          <cell r="H83" t="str">
            <v>X</v>
          </cell>
          <cell r="I83" t="str">
            <v>X</v>
          </cell>
          <cell r="J83" t="str">
            <v>T</v>
          </cell>
          <cell r="K83">
            <v>20</v>
          </cell>
        </row>
        <row r="84">
          <cell r="C84" t="str">
            <v>DK-SZS-4B</v>
          </cell>
          <cell r="D84" t="str">
            <v>Nikola Cilečková</v>
          </cell>
          <cell r="E84">
            <v>951170464</v>
          </cell>
          <cell r="F84" t="str">
            <v>nikolka.cileckova21@gmail.com</v>
          </cell>
          <cell r="G84" t="str">
            <v>X</v>
          </cell>
          <cell r="H84" t="str">
            <v>X</v>
          </cell>
          <cell r="I84" t="str">
            <v>X</v>
          </cell>
          <cell r="J84" t="str">
            <v>T</v>
          </cell>
          <cell r="K84">
            <v>20</v>
          </cell>
        </row>
        <row r="85">
          <cell r="C85" t="str">
            <v>DS-GLD-OKT</v>
          </cell>
          <cell r="D85" t="str">
            <v>Marek Sartoris</v>
          </cell>
          <cell r="E85" t="str">
            <v>0908 - 591 622</v>
          </cell>
          <cell r="F85" t="str">
            <v>marko.s@chello.sk</v>
          </cell>
          <cell r="G85" t="str">
            <v>X</v>
          </cell>
          <cell r="H85" t="str">
            <v>X</v>
          </cell>
          <cell r="I85" t="str">
            <v>X</v>
          </cell>
          <cell r="J85" t="str">
            <v>T</v>
          </cell>
          <cell r="K85">
            <v>20</v>
          </cell>
        </row>
        <row r="86">
          <cell r="C86" t="str">
            <v>Filakovo-GYM-4C</v>
          </cell>
          <cell r="D86" t="str">
            <v>Jozef Lašák</v>
          </cell>
          <cell r="E86">
            <v>915061674</v>
          </cell>
          <cell r="F86" t="str">
            <v>jozef.bulls@gmail.com</v>
          </cell>
          <cell r="G86" t="str">
            <v>X</v>
          </cell>
          <cell r="H86" t="str">
            <v>X</v>
          </cell>
          <cell r="I86" t="str">
            <v>X</v>
          </cell>
          <cell r="J86" t="str">
            <v>T</v>
          </cell>
          <cell r="K86">
            <v>20</v>
          </cell>
        </row>
        <row r="87">
          <cell r="C87" t="str">
            <v>GA-GYM-4A</v>
          </cell>
          <cell r="D87" t="str">
            <v>Nina Slišková</v>
          </cell>
          <cell r="E87">
            <v>907372485</v>
          </cell>
          <cell r="F87" t="str">
            <v>ninasliskova@gmail.com</v>
          </cell>
          <cell r="G87" t="str">
            <v>X</v>
          </cell>
          <cell r="H87" t="str">
            <v>X</v>
          </cell>
          <cell r="I87" t="str">
            <v>X</v>
          </cell>
          <cell r="J87" t="str">
            <v>T</v>
          </cell>
          <cell r="K87">
            <v>20</v>
          </cell>
        </row>
        <row r="88">
          <cell r="C88" t="str">
            <v>GA-GYM(MAD)-4B</v>
          </cell>
          <cell r="D88" t="str">
            <v>Edvina Farkašová</v>
          </cell>
          <cell r="E88">
            <v>918451976</v>
          </cell>
          <cell r="F88" t="str">
            <v>edwina1818@gmail.com</v>
          </cell>
          <cell r="G88" t="str">
            <v>X</v>
          </cell>
          <cell r="H88" t="str">
            <v>X</v>
          </cell>
          <cell r="I88" t="str">
            <v>X</v>
          </cell>
          <cell r="J88" t="str">
            <v>T</v>
          </cell>
          <cell r="K88">
            <v>20</v>
          </cell>
        </row>
        <row r="89">
          <cell r="C89" t="str">
            <v>GA-OAS-5H (5r)</v>
          </cell>
          <cell r="D89" t="str">
            <v>Anna Tokovicsová</v>
          </cell>
          <cell r="E89">
            <v>911962513</v>
          </cell>
          <cell r="F89" t="str">
            <v>annatokovicsova978@gmail.com</v>
          </cell>
          <cell r="G89" t="str">
            <v>X</v>
          </cell>
          <cell r="H89" t="str">
            <v>X</v>
          </cell>
          <cell r="I89" t="str">
            <v>X</v>
          </cell>
          <cell r="J89" t="str">
            <v>T</v>
          </cell>
          <cell r="K89">
            <v>20</v>
          </cell>
        </row>
        <row r="90">
          <cell r="C90" t="str">
            <v>GA-SG-5A (5r)</v>
          </cell>
          <cell r="D90" t="str">
            <v>Karin Modroczká</v>
          </cell>
          <cell r="E90">
            <v>948438835</v>
          </cell>
          <cell r="F90" t="str">
            <v>modroczkakari@gmail.com</v>
          </cell>
          <cell r="G90" t="str">
            <v>X</v>
          </cell>
          <cell r="H90" t="str">
            <v>X</v>
          </cell>
          <cell r="I90" t="str">
            <v>X</v>
          </cell>
          <cell r="J90" t="str">
            <v>T</v>
          </cell>
          <cell r="K90">
            <v>20</v>
          </cell>
        </row>
        <row r="91">
          <cell r="C91" t="str">
            <v>Giraltovce-GYM-4A</v>
          </cell>
          <cell r="D91" t="str">
            <v xml:space="preserve">Ivana Vasilišinová </v>
          </cell>
          <cell r="E91">
            <v>903149044</v>
          </cell>
          <cell r="F91" t="str">
            <v>ivana.vasilisinova1@gmail.com</v>
          </cell>
          <cell r="G91" t="str">
            <v>X</v>
          </cell>
          <cell r="H91" t="str">
            <v>X</v>
          </cell>
          <cell r="I91" t="str">
            <v>X</v>
          </cell>
          <cell r="J91" t="str">
            <v>T</v>
          </cell>
          <cell r="K91">
            <v>20</v>
          </cell>
        </row>
        <row r="92">
          <cell r="C92" t="str">
            <v>Giraltovce-GYM-OKT</v>
          </cell>
          <cell r="D92" t="str">
            <v>Kornélia Zajacová</v>
          </cell>
          <cell r="E92">
            <v>917253329</v>
          </cell>
          <cell r="F92" t="str">
            <v>korneliazajacova@gmail.com</v>
          </cell>
          <cell r="G92" t="str">
            <v>X</v>
          </cell>
          <cell r="H92" t="str">
            <v>X</v>
          </cell>
          <cell r="J92" t="str">
            <v>T</v>
          </cell>
          <cell r="K92">
            <v>20</v>
          </cell>
        </row>
        <row r="93">
          <cell r="C93" t="str">
            <v>HA-SOS-4E</v>
          </cell>
          <cell r="D93" t="str">
            <v>Kristián Rusnák</v>
          </cell>
          <cell r="E93">
            <v>917678824</v>
          </cell>
          <cell r="F93" t="str">
            <v>jamesrusnak8@gmail.com</v>
          </cell>
          <cell r="G93" t="str">
            <v>X</v>
          </cell>
          <cell r="H93" t="str">
            <v>X</v>
          </cell>
          <cell r="I93" t="str">
            <v>X</v>
          </cell>
          <cell r="J93" t="str">
            <v>T</v>
          </cell>
          <cell r="K93">
            <v>20</v>
          </cell>
        </row>
        <row r="94">
          <cell r="C94" t="str">
            <v>HC-GIK-OKT</v>
          </cell>
          <cell r="D94" t="str">
            <v>Tamara Šimkaninová</v>
          </cell>
          <cell r="E94">
            <v>907193811</v>
          </cell>
          <cell r="F94" t="str">
            <v>tamara.simkaninova@gmail.com</v>
          </cell>
          <cell r="G94" t="str">
            <v>X</v>
          </cell>
          <cell r="H94" t="str">
            <v>X</v>
          </cell>
          <cell r="J94" t="str">
            <v>T</v>
          </cell>
          <cell r="K94">
            <v>20</v>
          </cell>
        </row>
        <row r="95">
          <cell r="C95" t="str">
            <v>HC-SOS-4BFKV</v>
          </cell>
          <cell r="D95" t="str">
            <v>Andrea Hockicková</v>
          </cell>
          <cell r="E95">
            <v>910209696</v>
          </cell>
          <cell r="F95" t="str">
            <v>andhockicckova@gmail.com</v>
          </cell>
          <cell r="G95" t="str">
            <v>X</v>
          </cell>
          <cell r="H95" t="str">
            <v>X</v>
          </cell>
          <cell r="J95" t="str">
            <v>T</v>
          </cell>
          <cell r="K95">
            <v>20</v>
          </cell>
        </row>
        <row r="96">
          <cell r="C96" t="str">
            <v>HE-GsvCaM-4AG</v>
          </cell>
          <cell r="D96" t="str">
            <v>Mária Havrišková</v>
          </cell>
          <cell r="E96">
            <v>948420244</v>
          </cell>
          <cell r="F96" t="str">
            <v>havriskova01@gmail.com</v>
          </cell>
          <cell r="G96" t="str">
            <v>X</v>
          </cell>
          <cell r="H96" t="str">
            <v>X</v>
          </cell>
          <cell r="J96" t="str">
            <v>T</v>
          </cell>
          <cell r="K96">
            <v>20</v>
          </cell>
        </row>
        <row r="97">
          <cell r="C97" t="str">
            <v>Hnusta-GYM-4B</v>
          </cell>
          <cell r="D97" t="str">
            <v>Annamária Brndiarová</v>
          </cell>
          <cell r="E97">
            <v>911193022</v>
          </cell>
          <cell r="F97" t="str">
            <v>a.brndiarova@gymhnusta.eu</v>
          </cell>
          <cell r="G97" t="str">
            <v>X</v>
          </cell>
          <cell r="H97" t="str">
            <v>X</v>
          </cell>
          <cell r="J97" t="str">
            <v>T</v>
          </cell>
          <cell r="K97">
            <v>20</v>
          </cell>
        </row>
        <row r="98">
          <cell r="C98" t="str">
            <v>Hnusta-SOS-4A</v>
          </cell>
          <cell r="D98" t="str">
            <v>Zuzana Ladíková</v>
          </cell>
          <cell r="E98">
            <v>940626981</v>
          </cell>
          <cell r="F98" t="str">
            <v>zuzik2512@azet.sk</v>
          </cell>
          <cell r="G98" t="str">
            <v>X</v>
          </cell>
          <cell r="H98" t="str">
            <v>X</v>
          </cell>
          <cell r="I98" t="str">
            <v>X</v>
          </cell>
          <cell r="J98" t="str">
            <v>T</v>
          </cell>
          <cell r="K98">
            <v>20</v>
          </cell>
        </row>
        <row r="99">
          <cell r="C99" t="str">
            <v>Holic-SOSJC-4A</v>
          </cell>
          <cell r="D99" t="str">
            <v xml:space="preserve">Terézia Halabrínová </v>
          </cell>
          <cell r="E99">
            <v>950668124</v>
          </cell>
          <cell r="F99" t="str">
            <v>terhax020@azet.sk</v>
          </cell>
          <cell r="G99" t="str">
            <v>X</v>
          </cell>
          <cell r="H99" t="str">
            <v>X</v>
          </cell>
          <cell r="J99" t="str">
            <v>T</v>
          </cell>
          <cell r="K99">
            <v>20</v>
          </cell>
        </row>
        <row r="100">
          <cell r="C100" t="str">
            <v>Holic-SOSsvM-5HAB (5r)</v>
          </cell>
          <cell r="D100" t="str">
            <v>Lenka Duchoňová</v>
          </cell>
          <cell r="E100">
            <v>948083405</v>
          </cell>
          <cell r="F100" t="str">
            <v>lenkaduchonova88@gmail.com</v>
          </cell>
          <cell r="G100" t="str">
            <v>X</v>
          </cell>
          <cell r="H100" t="str">
            <v>X</v>
          </cell>
          <cell r="I100" t="str">
            <v>X</v>
          </cell>
          <cell r="J100" t="str">
            <v>T</v>
          </cell>
          <cell r="K100">
            <v>20</v>
          </cell>
        </row>
        <row r="101">
          <cell r="C101" t="str">
            <v>KE-EG-5B (5r)</v>
          </cell>
          <cell r="D101" t="str">
            <v>Romana Pástorová</v>
          </cell>
          <cell r="E101">
            <v>915510935</v>
          </cell>
          <cell r="F101" t="str">
            <v>romana.pastor@gmail.com</v>
          </cell>
          <cell r="G101" t="str">
            <v>X</v>
          </cell>
          <cell r="H101" t="str">
            <v>X</v>
          </cell>
          <cell r="J101" t="str">
            <v>T</v>
          </cell>
          <cell r="K101">
            <v>20</v>
          </cell>
        </row>
        <row r="102">
          <cell r="C102" t="str">
            <v>KE-GES-5B (5r)</v>
          </cell>
          <cell r="D102" t="str">
            <v>Sofia Mikunová</v>
          </cell>
          <cell r="E102">
            <v>911812115</v>
          </cell>
          <cell r="F102" t="str">
            <v>mikulovasofia@gmail.com</v>
          </cell>
          <cell r="G102" t="str">
            <v>X</v>
          </cell>
          <cell r="H102" t="str">
            <v>X</v>
          </cell>
          <cell r="I102" t="str">
            <v>X</v>
          </cell>
          <cell r="J102" t="str">
            <v>T</v>
          </cell>
          <cell r="K102">
            <v>20</v>
          </cell>
        </row>
        <row r="103">
          <cell r="C103" t="str">
            <v>KE-GMRS-4A</v>
          </cell>
          <cell r="D103" t="str">
            <v>Veronika Bledá</v>
          </cell>
          <cell r="E103">
            <v>944439282</v>
          </cell>
          <cell r="F103" t="str">
            <v>vbleda0@gmail.com</v>
          </cell>
          <cell r="G103" t="str">
            <v>X</v>
          </cell>
          <cell r="H103" t="str">
            <v>X</v>
          </cell>
          <cell r="I103" t="str">
            <v>X</v>
          </cell>
          <cell r="J103" t="str">
            <v>T</v>
          </cell>
          <cell r="K103">
            <v>20</v>
          </cell>
        </row>
        <row r="104">
          <cell r="C104" t="str">
            <v>KE-GMRS-OKT</v>
          </cell>
          <cell r="D104" t="str">
            <v>Natália Čižmanová</v>
          </cell>
          <cell r="E104">
            <v>940775131</v>
          </cell>
          <cell r="F104" t="str">
            <v>nath.cizmarova@gmail.com</v>
          </cell>
          <cell r="G104" t="str">
            <v>X</v>
          </cell>
          <cell r="H104" t="str">
            <v>X</v>
          </cell>
          <cell r="I104" t="str">
            <v>X</v>
          </cell>
          <cell r="J104" t="str">
            <v>T</v>
          </cell>
          <cell r="K104">
            <v>20</v>
          </cell>
        </row>
        <row r="105">
          <cell r="C105" t="str">
            <v>KE-GOPAT-5NB (5r)</v>
          </cell>
          <cell r="D105" t="str">
            <v>Diana Gedeonová</v>
          </cell>
          <cell r="E105">
            <v>944668440</v>
          </cell>
          <cell r="F105" t="str">
            <v>dianagedeonova@gmail.com</v>
          </cell>
          <cell r="G105" t="str">
            <v>X</v>
          </cell>
          <cell r="H105" t="str">
            <v>X</v>
          </cell>
          <cell r="I105" t="str">
            <v>X</v>
          </cell>
          <cell r="J105" t="str">
            <v>T</v>
          </cell>
          <cell r="K105">
            <v>20</v>
          </cell>
        </row>
        <row r="106">
          <cell r="C106" t="str">
            <v>KE-GPM-4A</v>
          </cell>
          <cell r="D106" t="str">
            <v>Timea Tamašová</v>
          </cell>
          <cell r="E106">
            <v>917517755</v>
          </cell>
          <cell r="F106" t="str">
            <v>timtam1309@gmail.com</v>
          </cell>
          <cell r="G106" t="str">
            <v>X</v>
          </cell>
          <cell r="H106" t="str">
            <v>X</v>
          </cell>
          <cell r="I106" t="str">
            <v>X</v>
          </cell>
          <cell r="J106" t="str">
            <v>T</v>
          </cell>
          <cell r="K106">
            <v>20</v>
          </cell>
        </row>
        <row r="107">
          <cell r="C107" t="str">
            <v>KE-GPM-4B</v>
          </cell>
          <cell r="D107" t="str">
            <v>Viktória Keslerová</v>
          </cell>
          <cell r="E107">
            <v>944010236</v>
          </cell>
          <cell r="F107" t="str">
            <v>keslerova.v@gmail.com</v>
          </cell>
          <cell r="G107" t="str">
            <v>X</v>
          </cell>
          <cell r="H107" t="str">
            <v>X</v>
          </cell>
          <cell r="J107" t="str">
            <v>T</v>
          </cell>
          <cell r="K107">
            <v>20</v>
          </cell>
        </row>
        <row r="108">
          <cell r="C108" t="str">
            <v>KE-GPM-4C</v>
          </cell>
          <cell r="D108" t="str">
            <v>Zuzka Boháčová</v>
          </cell>
          <cell r="E108">
            <v>948172914</v>
          </cell>
          <cell r="F108" t="str">
            <v>suzanna.bohac@gmail.com</v>
          </cell>
          <cell r="G108" t="str">
            <v>X</v>
          </cell>
          <cell r="H108" t="str">
            <v>X</v>
          </cell>
          <cell r="I108" t="str">
            <v>X</v>
          </cell>
          <cell r="J108" t="str">
            <v>T</v>
          </cell>
          <cell r="K108">
            <v>20</v>
          </cell>
        </row>
        <row r="109">
          <cell r="C109" t="str">
            <v>KE-GPM-5SA (5r)</v>
          </cell>
          <cell r="D109" t="str">
            <v>Robert Helcmanovský</v>
          </cell>
          <cell r="E109">
            <v>915573277</v>
          </cell>
          <cell r="F109" t="str">
            <v>r.helcmanovsky.ml@gmail.com</v>
          </cell>
          <cell r="G109" t="str">
            <v>X</v>
          </cell>
          <cell r="H109" t="str">
            <v>X</v>
          </cell>
          <cell r="I109" t="str">
            <v>X</v>
          </cell>
          <cell r="J109" t="str">
            <v>T</v>
          </cell>
          <cell r="K109">
            <v>20</v>
          </cell>
        </row>
        <row r="110">
          <cell r="C110" t="str">
            <v>KE-GPM-5SB (5r)</v>
          </cell>
          <cell r="D110" t="str">
            <v>Sophie Sviteková</v>
          </cell>
          <cell r="E110">
            <v>903915392</v>
          </cell>
          <cell r="F110" t="str">
            <v>svitekova.sophie@gmail.com</v>
          </cell>
          <cell r="G110" t="str">
            <v>X</v>
          </cell>
          <cell r="H110" t="str">
            <v>X</v>
          </cell>
          <cell r="J110" t="str">
            <v>T</v>
          </cell>
          <cell r="K110">
            <v>20</v>
          </cell>
        </row>
        <row r="111">
          <cell r="C111" t="str">
            <v>KE-GSROB-4A</v>
          </cell>
          <cell r="D111" t="str">
            <v>Nicolas Ječo</v>
          </cell>
          <cell r="E111">
            <v>907234259</v>
          </cell>
          <cell r="F111" t="str">
            <v>nicolas381121@gmail.com</v>
          </cell>
          <cell r="G111" t="str">
            <v>X</v>
          </cell>
          <cell r="H111" t="str">
            <v>X</v>
          </cell>
          <cell r="I111" t="str">
            <v>X</v>
          </cell>
          <cell r="J111" t="str">
            <v>T</v>
          </cell>
          <cell r="K111">
            <v>20</v>
          </cell>
        </row>
        <row r="112">
          <cell r="C112" t="str">
            <v>KE-GSROB-4C</v>
          </cell>
          <cell r="D112" t="str">
            <v>Vanessa Vargová</v>
          </cell>
          <cell r="E112">
            <v>948332491</v>
          </cell>
          <cell r="F112" t="str">
            <v>vargova.vanessa1205@gmail.com</v>
          </cell>
          <cell r="G112" t="str">
            <v>X</v>
          </cell>
          <cell r="H112" t="str">
            <v>X</v>
          </cell>
          <cell r="I112" t="str">
            <v>X</v>
          </cell>
          <cell r="J112" t="str">
            <v>T</v>
          </cell>
          <cell r="K112">
            <v>20</v>
          </cell>
        </row>
        <row r="113">
          <cell r="C113" t="str">
            <v>KE-GSROB-4D</v>
          </cell>
          <cell r="D113" t="str">
            <v>Natália Feničová</v>
          </cell>
          <cell r="E113">
            <v>903580731</v>
          </cell>
          <cell r="F113" t="str">
            <v>nfenicinova@gmail.com</v>
          </cell>
          <cell r="G113" t="str">
            <v>X</v>
          </cell>
          <cell r="H113" t="str">
            <v>X</v>
          </cell>
          <cell r="I113" t="str">
            <v>X</v>
          </cell>
          <cell r="J113" t="str">
            <v>T</v>
          </cell>
          <cell r="K113">
            <v>20</v>
          </cell>
        </row>
        <row r="114">
          <cell r="C114" t="str">
            <v>KE-GTA-4C</v>
          </cell>
          <cell r="D114" t="str">
            <v>Viktória Papcunová</v>
          </cell>
          <cell r="E114">
            <v>904974445</v>
          </cell>
          <cell r="F114" t="str">
            <v>vikipapcunova@gmail.com</v>
          </cell>
          <cell r="G114" t="str">
            <v>X</v>
          </cell>
          <cell r="H114" t="str">
            <v>X</v>
          </cell>
          <cell r="I114" t="str">
            <v>X</v>
          </cell>
          <cell r="J114" t="str">
            <v>T</v>
          </cell>
          <cell r="K114">
            <v>20</v>
          </cell>
        </row>
        <row r="115">
          <cell r="C115" t="str">
            <v>KE-GTA-4D</v>
          </cell>
          <cell r="D115" t="str">
            <v>Simona Ďuricová</v>
          </cell>
          <cell r="E115">
            <v>944458032</v>
          </cell>
          <cell r="F115" t="str">
            <v>susimonaduricova@gmail.com</v>
          </cell>
          <cell r="G115" t="str">
            <v>X</v>
          </cell>
          <cell r="H115" t="str">
            <v>X</v>
          </cell>
          <cell r="I115" t="str">
            <v>X</v>
          </cell>
          <cell r="J115" t="str">
            <v>T</v>
          </cell>
          <cell r="K115">
            <v>20</v>
          </cell>
        </row>
        <row r="116">
          <cell r="C116" t="str">
            <v>KE-GTREB-5AB (5r)</v>
          </cell>
          <cell r="D116" t="str">
            <v>Marianna Najmíková</v>
          </cell>
          <cell r="E116">
            <v>910105328</v>
          </cell>
          <cell r="F116" t="str">
            <v>mari.najmikova@gmail.com</v>
          </cell>
          <cell r="G116" t="str">
            <v>X</v>
          </cell>
          <cell r="H116" t="str">
            <v>X</v>
          </cell>
          <cell r="I116" t="str">
            <v>X</v>
          </cell>
          <cell r="J116" t="str">
            <v>T</v>
          </cell>
          <cell r="K116">
            <v>20</v>
          </cell>
        </row>
        <row r="117">
          <cell r="C117" t="str">
            <v>KE-HAJT-4A</v>
          </cell>
          <cell r="D117" t="str">
            <v xml:space="preserve">Tatiana Matisova </v>
          </cell>
          <cell r="E117">
            <v>949287171</v>
          </cell>
          <cell r="F117" t="str">
            <v>tanka452@gmail.com</v>
          </cell>
          <cell r="G117" t="str">
            <v>X</v>
          </cell>
          <cell r="H117" t="str">
            <v>X</v>
          </cell>
          <cell r="I117" t="str">
            <v>X</v>
          </cell>
          <cell r="J117" t="str">
            <v>T</v>
          </cell>
          <cell r="K117">
            <v>20</v>
          </cell>
        </row>
        <row r="118">
          <cell r="C118" t="str">
            <v>KE-HAJT-5B (5r)</v>
          </cell>
          <cell r="D118" t="str">
            <v>Lívia Fedorová</v>
          </cell>
          <cell r="E118">
            <v>917564005</v>
          </cell>
          <cell r="F118" t="str">
            <v>livka.fedor@gmail.com</v>
          </cell>
          <cell r="G118" t="str">
            <v>X</v>
          </cell>
          <cell r="H118" t="str">
            <v>X</v>
          </cell>
          <cell r="I118" t="str">
            <v>X</v>
          </cell>
          <cell r="J118" t="str">
            <v>T</v>
          </cell>
          <cell r="K118">
            <v>20</v>
          </cell>
        </row>
        <row r="119">
          <cell r="C119" t="str">
            <v>KE-HAJT-5C (5r)</v>
          </cell>
          <cell r="D119" t="str">
            <v>Dominik Schmiedt</v>
          </cell>
          <cell r="E119">
            <v>911272349</v>
          </cell>
          <cell r="F119" t="str">
            <v>dominikschmiedt27@gmail.com</v>
          </cell>
          <cell r="G119" t="str">
            <v>X</v>
          </cell>
          <cell r="H119" t="str">
            <v>X</v>
          </cell>
          <cell r="I119" t="str">
            <v>X</v>
          </cell>
          <cell r="J119" t="str">
            <v>T</v>
          </cell>
          <cell r="K119">
            <v>20</v>
          </cell>
        </row>
        <row r="120">
          <cell r="C120" t="str">
            <v>KE-IPARI-4A</v>
          </cell>
          <cell r="D120" t="str">
            <v xml:space="preserve">Mgr. Andrea Kovács </v>
          </cell>
          <cell r="E120">
            <v>905729226</v>
          </cell>
          <cell r="F120" t="str">
            <v>kovacsa12@gmail.com</v>
          </cell>
          <cell r="G120" t="str">
            <v>X</v>
          </cell>
          <cell r="H120" t="str">
            <v>X</v>
          </cell>
          <cell r="I120" t="str">
            <v>X</v>
          </cell>
          <cell r="J120" t="str">
            <v>T</v>
          </cell>
          <cell r="K120">
            <v>20</v>
          </cell>
        </row>
        <row r="121">
          <cell r="C121" t="str">
            <v>KE-IPARI-4C</v>
          </cell>
          <cell r="D121" t="str">
            <v>triedny Rigó Gyula</v>
          </cell>
          <cell r="E121">
            <v>910915370</v>
          </cell>
          <cell r="F121" t="str">
            <v>rigogyula3@gmail.com</v>
          </cell>
          <cell r="G121" t="str">
            <v>X</v>
          </cell>
          <cell r="H121" t="str">
            <v>X</v>
          </cell>
          <cell r="I121" t="str">
            <v>X</v>
          </cell>
          <cell r="J121" t="str">
            <v>T</v>
          </cell>
          <cell r="K121">
            <v>20</v>
          </cell>
        </row>
        <row r="122">
          <cell r="C122" t="str">
            <v>KE-KONTIM-4B</v>
          </cell>
          <cell r="D122" t="str">
            <v xml:space="preserve">Kristína Terkaničová </v>
          </cell>
          <cell r="E122">
            <v>914213488</v>
          </cell>
          <cell r="F122" t="str">
            <v>terkanicova.kristina@gmail.com</v>
          </cell>
          <cell r="G122" t="str">
            <v>X</v>
          </cell>
          <cell r="H122" t="str">
            <v>X</v>
          </cell>
          <cell r="I122" t="str">
            <v>X</v>
          </cell>
          <cell r="J122" t="str">
            <v>T</v>
          </cell>
          <cell r="K122">
            <v>20</v>
          </cell>
        </row>
        <row r="123">
          <cell r="C123" t="str">
            <v>KE-KSPASA-4A</v>
          </cell>
          <cell r="D123" t="str">
            <v>Erika Tóthová</v>
          </cell>
          <cell r="E123">
            <v>917667278</v>
          </cell>
          <cell r="F123" t="str">
            <v>erikatothova58@gmail.com</v>
          </cell>
          <cell r="G123" t="str">
            <v>X</v>
          </cell>
          <cell r="H123" t="str">
            <v>X</v>
          </cell>
          <cell r="J123" t="str">
            <v>T</v>
          </cell>
          <cell r="K123">
            <v>20</v>
          </cell>
        </row>
        <row r="124">
          <cell r="C124" t="str">
            <v>KE-KSPASA-4B</v>
          </cell>
          <cell r="D124" t="str">
            <v>Emília Bandžuchová</v>
          </cell>
          <cell r="E124">
            <v>907084275</v>
          </cell>
          <cell r="F124" t="str">
            <v>e.bandzuchova@gmail.com</v>
          </cell>
          <cell r="G124" t="str">
            <v>X</v>
          </cell>
          <cell r="H124" t="str">
            <v>X</v>
          </cell>
          <cell r="I124" t="str">
            <v>X</v>
          </cell>
          <cell r="J124" t="str">
            <v>T</v>
          </cell>
          <cell r="K124">
            <v>20</v>
          </cell>
        </row>
        <row r="125">
          <cell r="C125" t="str">
            <v>KE-OAW-4B</v>
          </cell>
          <cell r="D125" t="str">
            <v>Lenka Kozelová</v>
          </cell>
          <cell r="E125">
            <v>948447497</v>
          </cell>
          <cell r="F125" t="str">
            <v>lenkakozelova92@gmail.com</v>
          </cell>
          <cell r="G125" t="str">
            <v>X</v>
          </cell>
          <cell r="H125" t="str">
            <v>X</v>
          </cell>
          <cell r="I125" t="str">
            <v>X</v>
          </cell>
          <cell r="J125" t="str">
            <v>T</v>
          </cell>
          <cell r="K125">
            <v>20</v>
          </cell>
        </row>
        <row r="126">
          <cell r="C126" t="str">
            <v>KE-OAW-4C</v>
          </cell>
          <cell r="D126" t="str">
            <v>Benjamín Kiraly</v>
          </cell>
          <cell r="E126">
            <v>948596295</v>
          </cell>
          <cell r="F126" t="str">
            <v>benjaminkiraly03@gmail.com</v>
          </cell>
          <cell r="G126" t="str">
            <v>X</v>
          </cell>
          <cell r="H126" t="str">
            <v>X</v>
          </cell>
          <cell r="I126" t="str">
            <v>X</v>
          </cell>
          <cell r="J126" t="str">
            <v>T</v>
          </cell>
          <cell r="K126">
            <v>20</v>
          </cell>
        </row>
        <row r="127">
          <cell r="C127" t="str">
            <v>KE-OAW-5D (5r)</v>
          </cell>
          <cell r="D127" t="str">
            <v>Viktória Bašalová</v>
          </cell>
          <cell r="E127">
            <v>915896371</v>
          </cell>
          <cell r="F127" t="str">
            <v>viktoria.basalova@gmail.com</v>
          </cell>
          <cell r="G127" t="str">
            <v>X</v>
          </cell>
          <cell r="H127" t="str">
            <v>X</v>
          </cell>
          <cell r="I127" t="str">
            <v>X</v>
          </cell>
          <cell r="J127" t="str">
            <v>T</v>
          </cell>
          <cell r="K127">
            <v>20</v>
          </cell>
        </row>
        <row r="128">
          <cell r="C128" t="str">
            <v>KE-OAW-5E (5r)</v>
          </cell>
          <cell r="D128" t="str">
            <v>Simona Sekletárová</v>
          </cell>
          <cell r="E128">
            <v>948441388</v>
          </cell>
          <cell r="F128" t="str">
            <v>sekletarova.s@gmail.com</v>
          </cell>
          <cell r="G128" t="str">
            <v>X</v>
          </cell>
          <cell r="H128" t="str">
            <v>X</v>
          </cell>
          <cell r="I128" t="str">
            <v>X</v>
          </cell>
          <cell r="J128" t="str">
            <v>T</v>
          </cell>
          <cell r="K128">
            <v>20</v>
          </cell>
        </row>
        <row r="129">
          <cell r="C129" t="str">
            <v>KE-SOSBOC-4CM</v>
          </cell>
          <cell r="D129" t="str">
            <v>Veronika Balogová</v>
          </cell>
          <cell r="E129">
            <v>918787330</v>
          </cell>
          <cell r="F129" t="str">
            <v>veroonikabalogovaa@gmail.com</v>
          </cell>
          <cell r="G129" t="str">
            <v>X</v>
          </cell>
          <cell r="H129" t="str">
            <v>X</v>
          </cell>
          <cell r="J129" t="str">
            <v>T</v>
          </cell>
          <cell r="K129">
            <v>20</v>
          </cell>
        </row>
        <row r="130">
          <cell r="C130" t="str">
            <v>KE-SOSOSTR-4A</v>
          </cell>
          <cell r="D130" t="str">
            <v>Richard Nálepka</v>
          </cell>
          <cell r="E130">
            <v>948387906</v>
          </cell>
          <cell r="F130" t="str">
            <v>richardnalepka@gmail.com</v>
          </cell>
          <cell r="G130" t="str">
            <v>X</v>
          </cell>
          <cell r="H130" t="str">
            <v>X</v>
          </cell>
          <cell r="I130" t="str">
            <v>X</v>
          </cell>
          <cell r="J130" t="str">
            <v>T</v>
          </cell>
          <cell r="K130">
            <v>20</v>
          </cell>
        </row>
        <row r="131">
          <cell r="C131" t="str">
            <v>KE-SOSOSTR-4C</v>
          </cell>
          <cell r="D131" t="str">
            <v>Šefan Béreš</v>
          </cell>
          <cell r="E131">
            <v>918932129</v>
          </cell>
          <cell r="F131" t="str">
            <v>sberes40@gmail.com</v>
          </cell>
          <cell r="G131" t="str">
            <v>X</v>
          </cell>
          <cell r="H131" t="str">
            <v>X</v>
          </cell>
          <cell r="I131" t="str">
            <v>X</v>
          </cell>
          <cell r="J131" t="str">
            <v>T</v>
          </cell>
          <cell r="K131">
            <v>20</v>
          </cell>
        </row>
        <row r="132">
          <cell r="C132" t="str">
            <v>KE-SOSOSTR-4F</v>
          </cell>
          <cell r="D132" t="str">
            <v>Matúš Kandalík</v>
          </cell>
          <cell r="E132">
            <v>917227716</v>
          </cell>
          <cell r="F132" t="str">
            <v>matuskandalik2000@gmail.com</v>
          </cell>
          <cell r="G132" t="str">
            <v>X</v>
          </cell>
          <cell r="H132" t="str">
            <v>X</v>
          </cell>
          <cell r="I132" t="str">
            <v>X</v>
          </cell>
          <cell r="J132" t="str">
            <v>T</v>
          </cell>
          <cell r="K132">
            <v>20</v>
          </cell>
        </row>
        <row r="133">
          <cell r="C133" t="str">
            <v>KE-SOST-4A</v>
          </cell>
          <cell r="D133" t="str">
            <v>Alexandra Matisová</v>
          </cell>
          <cell r="E133">
            <v>917241686</v>
          </cell>
          <cell r="F133" t="str">
            <v>matisova3@gmail.com</v>
          </cell>
          <cell r="G133" t="str">
            <v>X</v>
          </cell>
          <cell r="H133" t="str">
            <v>X</v>
          </cell>
          <cell r="J133" t="str">
            <v>T</v>
          </cell>
          <cell r="K133">
            <v>20</v>
          </cell>
        </row>
        <row r="134">
          <cell r="C134" t="str">
            <v>KE-SOST-4C</v>
          </cell>
          <cell r="D134" t="str">
            <v>Adrián Kunštár</v>
          </cell>
          <cell r="E134">
            <v>915337157</v>
          </cell>
          <cell r="F134" t="str">
            <v>kunstar.adrian@gmail.com</v>
          </cell>
          <cell r="G134" t="str">
            <v>X</v>
          </cell>
          <cell r="H134" t="str">
            <v>X</v>
          </cell>
          <cell r="J134" t="str">
            <v>T</v>
          </cell>
          <cell r="K134">
            <v>20</v>
          </cell>
        </row>
        <row r="135">
          <cell r="C135" t="str">
            <v>KE-SOSV-4A</v>
          </cell>
          <cell r="D135" t="str">
            <v>Janka Stolárová</v>
          </cell>
          <cell r="E135">
            <v>911907862</v>
          </cell>
          <cell r="F135" t="str">
            <v>stolarovajanka@gmail.com</v>
          </cell>
          <cell r="G135" t="str">
            <v>X</v>
          </cell>
          <cell r="H135" t="str">
            <v>X</v>
          </cell>
          <cell r="I135" t="str">
            <v>X</v>
          </cell>
          <cell r="J135" t="str">
            <v>T</v>
          </cell>
          <cell r="K135">
            <v>20</v>
          </cell>
        </row>
        <row r="136">
          <cell r="C136" t="str">
            <v>KE-SOSV-4C</v>
          </cell>
          <cell r="D136" t="str">
            <v>Slávka Králiková</v>
          </cell>
          <cell r="E136">
            <v>948294754</v>
          </cell>
          <cell r="F136" t="str">
            <v>slavicek2001@gmail.com</v>
          </cell>
          <cell r="G136" t="str">
            <v>X</v>
          </cell>
          <cell r="H136" t="str">
            <v>X</v>
          </cell>
          <cell r="I136" t="str">
            <v>X</v>
          </cell>
          <cell r="J136" t="str">
            <v>T</v>
          </cell>
          <cell r="K136">
            <v>20</v>
          </cell>
        </row>
        <row r="137">
          <cell r="C137" t="str">
            <v>KE-SPSE-4A</v>
          </cell>
          <cell r="D137" t="str">
            <v>Michaela Téglašiová</v>
          </cell>
          <cell r="E137">
            <v>950864833</v>
          </cell>
          <cell r="F137" t="str">
            <v>michaela.teglasiova@student.spseke.sk</v>
          </cell>
          <cell r="G137" t="str">
            <v>X</v>
          </cell>
          <cell r="H137" t="str">
            <v>X</v>
          </cell>
          <cell r="J137" t="str">
            <v>T</v>
          </cell>
          <cell r="K137">
            <v>20</v>
          </cell>
        </row>
        <row r="138">
          <cell r="C138" t="str">
            <v>KE-SPSE-4E</v>
          </cell>
          <cell r="D138" t="str">
            <v>Teo Sokol</v>
          </cell>
          <cell r="E138">
            <v>917359958</v>
          </cell>
          <cell r="F138" t="str">
            <v>teo.sokol@gmail.com</v>
          </cell>
          <cell r="G138" t="str">
            <v>X</v>
          </cell>
          <cell r="H138" t="str">
            <v>X</v>
          </cell>
          <cell r="I138" t="str">
            <v>X</v>
          </cell>
          <cell r="J138" t="str">
            <v>T</v>
          </cell>
          <cell r="K138">
            <v>20</v>
          </cell>
        </row>
        <row r="139">
          <cell r="C139" t="str">
            <v>KE-SPSSaG-4B</v>
          </cell>
          <cell r="D139" t="str">
            <v xml:space="preserve">Bibiána Tóthová </v>
          </cell>
          <cell r="E139">
            <v>911702326</v>
          </cell>
          <cell r="F139" t="str">
            <v>bibiana.tothova01@gmail.com</v>
          </cell>
          <cell r="G139" t="str">
            <v>X</v>
          </cell>
          <cell r="H139" t="str">
            <v>X</v>
          </cell>
          <cell r="J139" t="str">
            <v>T</v>
          </cell>
          <cell r="K139">
            <v>20</v>
          </cell>
        </row>
        <row r="140">
          <cell r="C140" t="str">
            <v>KE-SSOSBUK-4AB1</v>
          </cell>
          <cell r="D140" t="str">
            <v>Klaudia Dzurisková</v>
          </cell>
          <cell r="E140">
            <v>949398580</v>
          </cell>
          <cell r="F140" t="str">
            <v>klaudia.dzuriskova@bukovecka.com</v>
          </cell>
          <cell r="G140" t="str">
            <v>X</v>
          </cell>
          <cell r="H140" t="str">
            <v>X</v>
          </cell>
          <cell r="I140" t="str">
            <v>X</v>
          </cell>
          <cell r="J140" t="str">
            <v>T</v>
          </cell>
          <cell r="K140">
            <v>20</v>
          </cell>
        </row>
        <row r="141">
          <cell r="C141" t="str">
            <v>KE-SSOSPOST-4DM</v>
          </cell>
          <cell r="D141" t="str">
            <v>René Varga</v>
          </cell>
          <cell r="E141">
            <v>908845497</v>
          </cell>
          <cell r="F141" t="str">
            <v>renky2000@gmail.com</v>
          </cell>
          <cell r="G141" t="str">
            <v>X</v>
          </cell>
          <cell r="H141" t="str">
            <v>X</v>
          </cell>
          <cell r="I141" t="str">
            <v>X</v>
          </cell>
          <cell r="J141" t="str">
            <v>T</v>
          </cell>
          <cell r="K141">
            <v>20</v>
          </cell>
        </row>
        <row r="142">
          <cell r="C142" t="str">
            <v>KE-SZSKUK-4AZA</v>
          </cell>
          <cell r="D142" t="str">
            <v>Lucia Janošková</v>
          </cell>
          <cell r="E142">
            <v>908658290</v>
          </cell>
          <cell r="F142" t="str">
            <v>luciajanoskova59@gmail.com</v>
          </cell>
          <cell r="G142" t="str">
            <v>X</v>
          </cell>
          <cell r="H142" t="str">
            <v>X</v>
          </cell>
          <cell r="I142" t="str">
            <v>X</v>
          </cell>
          <cell r="J142" t="str">
            <v>T</v>
          </cell>
          <cell r="K142">
            <v>20</v>
          </cell>
        </row>
        <row r="143">
          <cell r="C143" t="str">
            <v>KE-SZSsvA-4A</v>
          </cell>
          <cell r="D143" t="str">
            <v>Vanesa Vargová</v>
          </cell>
          <cell r="E143">
            <v>917081894</v>
          </cell>
          <cell r="F143" t="str">
            <v>vanka552@azet.sk</v>
          </cell>
          <cell r="G143" t="str">
            <v>X</v>
          </cell>
          <cell r="H143" t="str">
            <v>X</v>
          </cell>
          <cell r="I143" t="str">
            <v>X</v>
          </cell>
          <cell r="J143" t="str">
            <v>T</v>
          </cell>
          <cell r="K143">
            <v>20</v>
          </cell>
        </row>
        <row r="144">
          <cell r="C144" t="str">
            <v>KK-GYM-4A</v>
          </cell>
          <cell r="D144" t="str">
            <v>Radka Tabaková</v>
          </cell>
          <cell r="E144">
            <v>949581673</v>
          </cell>
          <cell r="F144" t="str">
            <v>radoslava.tabakova@gymnaziumkk.sk</v>
          </cell>
          <cell r="G144" t="str">
            <v>X</v>
          </cell>
          <cell r="H144" t="str">
            <v>X</v>
          </cell>
          <cell r="I144" t="str">
            <v>X</v>
          </cell>
          <cell r="J144" t="str">
            <v>T</v>
          </cell>
          <cell r="K144">
            <v>20</v>
          </cell>
        </row>
        <row r="145">
          <cell r="C145" t="str">
            <v>KK-GYM-4B</v>
          </cell>
          <cell r="D145" t="str">
            <v>Alexandra kolodzejová</v>
          </cell>
          <cell r="E145">
            <v>944160102</v>
          </cell>
          <cell r="F145" t="str">
            <v>kolodzejovaalexandra@gmail.com</v>
          </cell>
          <cell r="G145" t="str">
            <v>X</v>
          </cell>
          <cell r="H145" t="str">
            <v>X</v>
          </cell>
          <cell r="I145" t="str">
            <v>X</v>
          </cell>
          <cell r="J145" t="str">
            <v>T</v>
          </cell>
          <cell r="K145">
            <v>20</v>
          </cell>
        </row>
        <row r="146">
          <cell r="C146" t="str">
            <v>KK-HA-5B (5r)</v>
          </cell>
          <cell r="D146" t="str">
            <v>Katarína Pavla Mizerová</v>
          </cell>
          <cell r="E146">
            <v>903034148</v>
          </cell>
          <cell r="F146" t="str">
            <v>katarinapavlamizerova@azet.sk</v>
          </cell>
          <cell r="G146" t="str">
            <v>X</v>
          </cell>
          <cell r="H146" t="str">
            <v>X</v>
          </cell>
          <cell r="I146" t="str">
            <v>X</v>
          </cell>
          <cell r="J146" t="str">
            <v>T</v>
          </cell>
          <cell r="K146">
            <v>20</v>
          </cell>
        </row>
        <row r="147">
          <cell r="C147" t="str">
            <v>KK-SOSKB-4A</v>
          </cell>
          <cell r="D147" t="str">
            <v>Eva Lenghartová</v>
          </cell>
          <cell r="E147">
            <v>915285684</v>
          </cell>
          <cell r="F147" t="str">
            <v>evka1359@gmail.com</v>
          </cell>
          <cell r="G147" t="str">
            <v>X</v>
          </cell>
          <cell r="H147" t="str">
            <v>X</v>
          </cell>
          <cell r="J147" t="str">
            <v>T</v>
          </cell>
          <cell r="K147">
            <v>20</v>
          </cell>
        </row>
        <row r="148">
          <cell r="C148" t="str">
            <v>KN-GLJS-4A</v>
          </cell>
          <cell r="D148" t="str">
            <v>Rebeka Uhrínová</v>
          </cell>
          <cell r="E148">
            <v>915609339</v>
          </cell>
          <cell r="F148" t="str">
            <v>rebekauhrinova@gmail.com</v>
          </cell>
          <cell r="G148" t="str">
            <v>X</v>
          </cell>
          <cell r="H148" t="str">
            <v>X</v>
          </cell>
          <cell r="I148" t="str">
            <v>X</v>
          </cell>
          <cell r="J148" t="str">
            <v>T</v>
          </cell>
          <cell r="K148">
            <v>20</v>
          </cell>
        </row>
        <row r="149">
          <cell r="C149" t="str">
            <v>KN-GLJS-4B</v>
          </cell>
          <cell r="D149" t="str">
            <v>Natália Ďurenková</v>
          </cell>
          <cell r="E149">
            <v>944364741</v>
          </cell>
          <cell r="F149" t="str">
            <v>natalia.durenkova@gmail.com</v>
          </cell>
          <cell r="G149" t="str">
            <v>X</v>
          </cell>
          <cell r="H149" t="str">
            <v>X</v>
          </cell>
          <cell r="I149" t="str">
            <v>X</v>
          </cell>
          <cell r="J149" t="str">
            <v>T</v>
          </cell>
          <cell r="K149">
            <v>20</v>
          </cell>
        </row>
        <row r="150">
          <cell r="C150" t="str">
            <v>KNM-GYM-4B</v>
          </cell>
          <cell r="D150" t="str">
            <v>Lucia Čamborová</v>
          </cell>
          <cell r="E150">
            <v>949800791</v>
          </cell>
          <cell r="F150" t="str">
            <v>lucia.camborova@gmail.com</v>
          </cell>
          <cell r="G150" t="str">
            <v>X</v>
          </cell>
          <cell r="H150" t="str">
            <v>X</v>
          </cell>
          <cell r="I150" t="str">
            <v>X</v>
          </cell>
          <cell r="J150" t="str">
            <v>T</v>
          </cell>
          <cell r="K150">
            <v>20</v>
          </cell>
        </row>
        <row r="151">
          <cell r="C151" t="str">
            <v>KNM-SS-4AE</v>
          </cell>
          <cell r="D151" t="str">
            <v>Jakub Slovák</v>
          </cell>
          <cell r="E151">
            <v>902724200</v>
          </cell>
          <cell r="F151" t="str">
            <v>jakub.slovak246@gmail.com</v>
          </cell>
          <cell r="G151" t="str">
            <v>X</v>
          </cell>
          <cell r="H151" t="str">
            <v>X</v>
          </cell>
          <cell r="I151" t="str">
            <v>X</v>
          </cell>
          <cell r="J151" t="str">
            <v>T</v>
          </cell>
          <cell r="K151">
            <v>20</v>
          </cell>
        </row>
        <row r="152">
          <cell r="C152" t="str">
            <v>KNM-SS-4AL</v>
          </cell>
          <cell r="D152" t="str">
            <v>Natália Knapcová</v>
          </cell>
          <cell r="E152">
            <v>904645009</v>
          </cell>
          <cell r="F152" t="str">
            <v>nknapcova@gmail.com</v>
          </cell>
          <cell r="G152" t="str">
            <v>X</v>
          </cell>
          <cell r="H152" t="str">
            <v>X</v>
          </cell>
          <cell r="I152" t="str">
            <v>X</v>
          </cell>
          <cell r="J152" t="str">
            <v>T</v>
          </cell>
          <cell r="K152">
            <v>20</v>
          </cell>
        </row>
        <row r="153">
          <cell r="C153" t="str">
            <v>KNM-SS-4AS</v>
          </cell>
          <cell r="D153" t="str">
            <v>Patrik Rekšák</v>
          </cell>
          <cell r="E153">
            <v>918557634</v>
          </cell>
          <cell r="F153" t="str">
            <v>rexinas@zoznam.sk</v>
          </cell>
          <cell r="G153" t="str">
            <v>X</v>
          </cell>
          <cell r="H153" t="str">
            <v>X</v>
          </cell>
          <cell r="J153" t="str">
            <v>T</v>
          </cell>
          <cell r="K153">
            <v>20</v>
          </cell>
        </row>
        <row r="154">
          <cell r="C154" t="str">
            <v>KNM-SS-4BI</v>
          </cell>
          <cell r="D154" t="str">
            <v>Vladimír Staňo</v>
          </cell>
          <cell r="E154">
            <v>917284664</v>
          </cell>
          <cell r="F154" t="str">
            <v>savarin262@gmail.com</v>
          </cell>
          <cell r="G154" t="str">
            <v>=</v>
          </cell>
          <cell r="H154" t="str">
            <v>X</v>
          </cell>
          <cell r="I154" t="str">
            <v>X</v>
          </cell>
          <cell r="J154" t="str">
            <v>T</v>
          </cell>
          <cell r="K154">
            <v>20</v>
          </cell>
        </row>
        <row r="155">
          <cell r="C155" t="str">
            <v>KNM-SS-4CI</v>
          </cell>
          <cell r="D155" t="str">
            <v>Lukáš Plevko</v>
          </cell>
          <cell r="E155">
            <v>904889934</v>
          </cell>
          <cell r="F155" t="str">
            <v>lukas.plevk01@gmail.com</v>
          </cell>
          <cell r="G155" t="str">
            <v>X</v>
          </cell>
          <cell r="H155" t="str">
            <v>X</v>
          </cell>
          <cell r="I155" t="str">
            <v>X</v>
          </cell>
          <cell r="J155" t="str">
            <v>T</v>
          </cell>
          <cell r="K155">
            <v>20</v>
          </cell>
        </row>
        <row r="156">
          <cell r="C156" t="str">
            <v>LC-GBST-4A</v>
          </cell>
          <cell r="D156" t="str">
            <v>Patrik Serzödi</v>
          </cell>
          <cell r="E156">
            <v>950422998</v>
          </cell>
          <cell r="F156" t="str">
            <v>serzodip@gmail.com</v>
          </cell>
          <cell r="G156" t="str">
            <v>X</v>
          </cell>
          <cell r="H156" t="str">
            <v>X</v>
          </cell>
          <cell r="I156" t="str">
            <v>X</v>
          </cell>
          <cell r="J156" t="str">
            <v>T</v>
          </cell>
          <cell r="K156">
            <v>20</v>
          </cell>
        </row>
        <row r="157">
          <cell r="C157" t="str">
            <v>LC-GBST-4B</v>
          </cell>
          <cell r="D157" t="str">
            <v xml:space="preserve">Adam Spodniak </v>
          </cell>
          <cell r="E157">
            <v>948130804</v>
          </cell>
          <cell r="F157" t="str">
            <v>adamspodniak1@gmail.com</v>
          </cell>
          <cell r="G157" t="str">
            <v>X</v>
          </cell>
          <cell r="H157" t="str">
            <v>X</v>
          </cell>
          <cell r="I157" t="str">
            <v>X</v>
          </cell>
          <cell r="J157" t="str">
            <v>T</v>
          </cell>
          <cell r="K157">
            <v>20</v>
          </cell>
        </row>
        <row r="158">
          <cell r="C158" t="str">
            <v>LC-HSaD-4IC</v>
          </cell>
          <cell r="D158" t="str">
            <v>Barbora Bagová</v>
          </cell>
          <cell r="E158">
            <v>944726106</v>
          </cell>
          <cell r="F158" t="str">
            <v>barbora.bagova@gmail.com</v>
          </cell>
          <cell r="G158" t="str">
            <v>X</v>
          </cell>
          <cell r="H158" t="str">
            <v>X</v>
          </cell>
          <cell r="J158" t="str">
            <v>T</v>
          </cell>
          <cell r="K158">
            <v>20</v>
          </cell>
        </row>
        <row r="159">
          <cell r="C159" t="str">
            <v>LC-OA-4A</v>
          </cell>
          <cell r="D159" t="str">
            <v>Jana Macháčková</v>
          </cell>
          <cell r="E159">
            <v>903891062</v>
          </cell>
          <cell r="F159" t="str">
            <v>machackova.jana80@gmail.com</v>
          </cell>
          <cell r="G159" t="str">
            <v>X</v>
          </cell>
          <cell r="H159" t="str">
            <v>X</v>
          </cell>
          <cell r="I159" t="str">
            <v>X</v>
          </cell>
          <cell r="J159" t="str">
            <v>T</v>
          </cell>
          <cell r="K159">
            <v>20</v>
          </cell>
        </row>
        <row r="160">
          <cell r="C160" t="str">
            <v>LC-OA-4B</v>
          </cell>
          <cell r="D160" t="str">
            <v>Alexandra Vargová</v>
          </cell>
          <cell r="E160">
            <v>915383337</v>
          </cell>
          <cell r="F160" t="str">
            <v>alexandra0802@gmail.com</v>
          </cell>
          <cell r="G160" t="str">
            <v>X</v>
          </cell>
          <cell r="H160" t="str">
            <v>X</v>
          </cell>
          <cell r="I160" t="str">
            <v>X</v>
          </cell>
          <cell r="J160" t="str">
            <v>T</v>
          </cell>
          <cell r="K160">
            <v>20</v>
          </cell>
        </row>
        <row r="161">
          <cell r="C161" t="str">
            <v>LC-SG-OKT</v>
          </cell>
          <cell r="D161" t="str">
            <v>Marián Vaškovič</v>
          </cell>
          <cell r="E161">
            <v>918046454</v>
          </cell>
          <cell r="F161" t="str">
            <v>majusik222@gmail.com</v>
          </cell>
          <cell r="G161" t="str">
            <v>X</v>
          </cell>
          <cell r="H161" t="str">
            <v>X</v>
          </cell>
          <cell r="I161" t="str">
            <v>X</v>
          </cell>
          <cell r="J161" t="str">
            <v>T</v>
          </cell>
          <cell r="K161">
            <v>20</v>
          </cell>
        </row>
        <row r="162">
          <cell r="C162" t="str">
            <v>LC-SPSS-4A</v>
          </cell>
          <cell r="D162" t="str">
            <v>Filip Sajko</v>
          </cell>
          <cell r="E162">
            <v>917546428</v>
          </cell>
          <cell r="F162" t="str">
            <v>f.sajko2@gmail.com</v>
          </cell>
          <cell r="G162" t="str">
            <v>X</v>
          </cell>
          <cell r="H162" t="str">
            <v>X</v>
          </cell>
          <cell r="J162" t="str">
            <v>T</v>
          </cell>
          <cell r="K162">
            <v>20</v>
          </cell>
        </row>
        <row r="163">
          <cell r="C163" t="str">
            <v>LE-GSF-4A</v>
          </cell>
          <cell r="D163" t="str">
            <v>Simona Pentrková</v>
          </cell>
          <cell r="E163">
            <v>915110008</v>
          </cell>
          <cell r="F163" t="str">
            <v>simka2001@gmail.com</v>
          </cell>
          <cell r="G163" t="str">
            <v>X</v>
          </cell>
          <cell r="H163" t="str">
            <v>X</v>
          </cell>
          <cell r="I163" t="str">
            <v>X</v>
          </cell>
          <cell r="J163" t="str">
            <v>T</v>
          </cell>
          <cell r="K163">
            <v>20</v>
          </cell>
        </row>
        <row r="164">
          <cell r="C164" t="str">
            <v>LE-GSF-OKT</v>
          </cell>
          <cell r="D164" t="str">
            <v>Oliver Jaroš</v>
          </cell>
          <cell r="E164">
            <v>917265589</v>
          </cell>
          <cell r="F164" t="str">
            <v>oliverjaros0@gmail.com</v>
          </cell>
          <cell r="G164" t="str">
            <v>X</v>
          </cell>
          <cell r="H164" t="str">
            <v>X</v>
          </cell>
          <cell r="I164" t="str">
            <v>X</v>
          </cell>
          <cell r="J164" t="str">
            <v>T</v>
          </cell>
          <cell r="K164">
            <v>20</v>
          </cell>
        </row>
        <row r="165">
          <cell r="C165" t="str">
            <v>LH-SOSE-4D</v>
          </cell>
          <cell r="D165" t="str">
            <v>Andrej Debnár</v>
          </cell>
          <cell r="E165">
            <v>911364142</v>
          </cell>
          <cell r="F165" t="str">
            <v>Andrej.debnar1607@gmail.com</v>
          </cell>
          <cell r="G165" t="str">
            <v>X</v>
          </cell>
          <cell r="H165" t="str">
            <v>X</v>
          </cell>
          <cell r="J165" t="str">
            <v>T</v>
          </cell>
          <cell r="K165">
            <v>20</v>
          </cell>
        </row>
        <row r="166">
          <cell r="C166" t="str">
            <v>LM-EG-4A4</v>
          </cell>
          <cell r="D166" t="str">
            <v>Klára Lisá</v>
          </cell>
          <cell r="E166">
            <v>917927560</v>
          </cell>
          <cell r="F166" t="str">
            <v>klaralisa45@gmail.com</v>
          </cell>
          <cell r="G166" t="str">
            <v>X</v>
          </cell>
          <cell r="H166" t="str">
            <v>X</v>
          </cell>
          <cell r="I166" t="str">
            <v>X</v>
          </cell>
          <cell r="J166" t="str">
            <v>T</v>
          </cell>
          <cell r="K166">
            <v>20</v>
          </cell>
        </row>
        <row r="167">
          <cell r="C167" t="str">
            <v>LM-EG-OKT</v>
          </cell>
          <cell r="D167" t="str">
            <v>Alžbeta Hlinová</v>
          </cell>
          <cell r="E167">
            <v>910654796</v>
          </cell>
          <cell r="F167" t="str">
            <v>alzbeta.hlinova@gmail.com</v>
          </cell>
          <cell r="G167" t="str">
            <v>X</v>
          </cell>
          <cell r="H167" t="str">
            <v>X</v>
          </cell>
          <cell r="I167" t="str">
            <v>X</v>
          </cell>
          <cell r="J167" t="str">
            <v>T</v>
          </cell>
          <cell r="K167">
            <v>20</v>
          </cell>
        </row>
        <row r="168">
          <cell r="C168" t="str">
            <v>LM-GYM-4A</v>
          </cell>
          <cell r="D168" t="str">
            <v>Tatiana Husárová</v>
          </cell>
          <cell r="E168">
            <v>944417775</v>
          </cell>
          <cell r="F168" t="str">
            <v>tanahusarov@gmail.com</v>
          </cell>
          <cell r="G168" t="str">
            <v>X</v>
          </cell>
          <cell r="H168" t="str">
            <v>X</v>
          </cell>
          <cell r="I168" t="str">
            <v>X</v>
          </cell>
          <cell r="J168" t="str">
            <v>T</v>
          </cell>
          <cell r="K168">
            <v>20</v>
          </cell>
        </row>
        <row r="169">
          <cell r="C169" t="str">
            <v>LM-HA-4C</v>
          </cell>
          <cell r="D169" t="str">
            <v>Lucia Nehilová</v>
          </cell>
          <cell r="E169">
            <v>918982177</v>
          </cell>
          <cell r="F169" t="str">
            <v>nehilova.lucia2@gmail.com</v>
          </cell>
          <cell r="G169" t="str">
            <v>X</v>
          </cell>
          <cell r="H169" t="str">
            <v>X</v>
          </cell>
          <cell r="I169" t="str">
            <v>X</v>
          </cell>
          <cell r="J169" t="str">
            <v>TABLO DONE</v>
          </cell>
          <cell r="K169" t="str">
            <v/>
          </cell>
        </row>
        <row r="170">
          <cell r="C170" t="str">
            <v>LM-HA-5HAB (5r)</v>
          </cell>
          <cell r="D170" t="str">
            <v>Bibiána Tarageľová</v>
          </cell>
          <cell r="E170">
            <v>917246067</v>
          </cell>
          <cell r="F170" t="str">
            <v>bibianataragelova@gmail.com</v>
          </cell>
          <cell r="G170" t="str">
            <v>X</v>
          </cell>
          <cell r="H170" t="str">
            <v>X</v>
          </cell>
          <cell r="I170" t="str">
            <v>X</v>
          </cell>
          <cell r="J170" t="str">
            <v>T</v>
          </cell>
          <cell r="K170">
            <v>20</v>
          </cell>
        </row>
        <row r="171">
          <cell r="C171" t="str">
            <v>LV-CG-4A</v>
          </cell>
          <cell r="D171" t="str">
            <v>Radka Jakubíková</v>
          </cell>
          <cell r="E171">
            <v>904390299</v>
          </cell>
          <cell r="F171" t="str">
            <v>radoslava.jakubikova@student.gsv.sk</v>
          </cell>
          <cell r="G171" t="str">
            <v>X</v>
          </cell>
          <cell r="H171" t="str">
            <v>X</v>
          </cell>
          <cell r="I171" t="str">
            <v>X</v>
          </cell>
          <cell r="J171" t="str">
            <v>T</v>
          </cell>
          <cell r="K171">
            <v>20</v>
          </cell>
        </row>
        <row r="172">
          <cell r="C172" t="str">
            <v>LV-GAV-4A</v>
          </cell>
          <cell r="D172" t="str">
            <v>Ema Hudecová</v>
          </cell>
          <cell r="E172">
            <v>919411001</v>
          </cell>
          <cell r="F172" t="str">
            <v>ema.hudecova141@gmail.com</v>
          </cell>
          <cell r="G172" t="str">
            <v>X</v>
          </cell>
          <cell r="H172" t="str">
            <v>X</v>
          </cell>
          <cell r="I172" t="str">
            <v>X</v>
          </cell>
          <cell r="J172" t="str">
            <v>T</v>
          </cell>
          <cell r="K172">
            <v>20</v>
          </cell>
        </row>
        <row r="173">
          <cell r="C173" t="str">
            <v>LV-GAV-4B</v>
          </cell>
          <cell r="D173" t="str">
            <v>Simona Dulaiová</v>
          </cell>
          <cell r="E173">
            <v>949480240</v>
          </cell>
          <cell r="F173" t="str">
            <v>dulaiovasimona@gmail.com</v>
          </cell>
          <cell r="G173" t="str">
            <v>X</v>
          </cell>
          <cell r="H173" t="str">
            <v>X</v>
          </cell>
          <cell r="I173" t="str">
            <v>X</v>
          </cell>
          <cell r="J173" t="str">
            <v>T</v>
          </cell>
          <cell r="K173">
            <v>20</v>
          </cell>
        </row>
        <row r="174">
          <cell r="C174" t="str">
            <v>LV-GAV-4C</v>
          </cell>
          <cell r="D174" t="str">
            <v>Dávid Školník</v>
          </cell>
          <cell r="E174">
            <v>902182811</v>
          </cell>
          <cell r="F174" t="str">
            <v>davidskolnik@centrum.sk</v>
          </cell>
          <cell r="G174" t="str">
            <v>X</v>
          </cell>
          <cell r="H174" t="str">
            <v>X</v>
          </cell>
          <cell r="I174" t="str">
            <v>X</v>
          </cell>
          <cell r="J174" t="str">
            <v>T</v>
          </cell>
          <cell r="K174">
            <v>20</v>
          </cell>
        </row>
        <row r="175">
          <cell r="C175" t="str">
            <v>LV-GAV-4D</v>
          </cell>
          <cell r="D175" t="str">
            <v>Alex Repka</v>
          </cell>
          <cell r="E175">
            <v>904022976</v>
          </cell>
          <cell r="F175" t="str">
            <v>alex.repka@centrum.sk</v>
          </cell>
          <cell r="G175" t="str">
            <v>X</v>
          </cell>
          <cell r="H175" t="str">
            <v>X</v>
          </cell>
          <cell r="I175" t="str">
            <v>X</v>
          </cell>
          <cell r="J175" t="str">
            <v>T</v>
          </cell>
          <cell r="K175">
            <v>20</v>
          </cell>
        </row>
        <row r="176">
          <cell r="C176" t="str">
            <v>LV-OA-4A</v>
          </cell>
          <cell r="D176" t="str">
            <v>Dominik Peter</v>
          </cell>
          <cell r="E176">
            <v>948509910</v>
          </cell>
          <cell r="F176" t="str">
            <v>dominikpeter4@gmail.com</v>
          </cell>
          <cell r="G176" t="str">
            <v>X</v>
          </cell>
          <cell r="H176" t="str">
            <v>X</v>
          </cell>
          <cell r="I176" t="str">
            <v>X</v>
          </cell>
          <cell r="J176" t="str">
            <v>T</v>
          </cell>
          <cell r="K176">
            <v>20</v>
          </cell>
        </row>
        <row r="177">
          <cell r="C177" t="str">
            <v>LV-OA-4B</v>
          </cell>
          <cell r="D177" t="str">
            <v>Viktória Štugelová</v>
          </cell>
          <cell r="E177">
            <v>911149901</v>
          </cell>
          <cell r="F177" t="str">
            <v>vikistugelova@gmail.com</v>
          </cell>
          <cell r="G177" t="str">
            <v>X</v>
          </cell>
          <cell r="H177" t="str">
            <v>X</v>
          </cell>
          <cell r="I177" t="str">
            <v>X</v>
          </cell>
          <cell r="J177" t="str">
            <v>T</v>
          </cell>
          <cell r="K177">
            <v>20</v>
          </cell>
        </row>
        <row r="178">
          <cell r="C178" t="str">
            <v>LV-PASA-4C</v>
          </cell>
          <cell r="D178" t="str">
            <v>Lea Somogyiová</v>
          </cell>
          <cell r="E178">
            <v>915094457</v>
          </cell>
          <cell r="F178" t="str">
            <v>lejka1001@gmail.com</v>
          </cell>
          <cell r="G178" t="str">
            <v>X</v>
          </cell>
          <cell r="H178" t="str">
            <v>X</v>
          </cell>
          <cell r="J178" t="str">
            <v>T</v>
          </cell>
          <cell r="K178">
            <v>20</v>
          </cell>
        </row>
        <row r="179">
          <cell r="C179" t="str">
            <v>LV-PASNV-4A</v>
          </cell>
          <cell r="D179" t="str">
            <v>Richard Sršeň</v>
          </cell>
          <cell r="E179">
            <v>915407429</v>
          </cell>
          <cell r="F179" t="str">
            <v>richardsrsen025@gmail.com</v>
          </cell>
          <cell r="G179" t="str">
            <v>X</v>
          </cell>
          <cell r="H179" t="str">
            <v>X</v>
          </cell>
          <cell r="I179" t="str">
            <v>X</v>
          </cell>
          <cell r="J179" t="str">
            <v>T</v>
          </cell>
          <cell r="K179">
            <v>20</v>
          </cell>
        </row>
        <row r="180">
          <cell r="C180" t="str">
            <v>LV-SOSsvM-5H (5r)</v>
          </cell>
          <cell r="D180" t="str">
            <v>Dominika Gábršová</v>
          </cell>
          <cell r="E180">
            <v>91551299</v>
          </cell>
          <cell r="F180" t="str">
            <v>domca1583@gmail.com</v>
          </cell>
          <cell r="G180" t="str">
            <v>X</v>
          </cell>
          <cell r="H180" t="str">
            <v>X</v>
          </cell>
          <cell r="I180" t="str">
            <v>X</v>
          </cell>
          <cell r="J180" t="str">
            <v>T</v>
          </cell>
          <cell r="K180">
            <v>20</v>
          </cell>
        </row>
        <row r="181">
          <cell r="C181" t="str">
            <v>LV-SPS-4M</v>
          </cell>
          <cell r="D181" t="str">
            <v>Viktória Kmotriczová</v>
          </cell>
          <cell r="E181">
            <v>910108725</v>
          </cell>
          <cell r="F181" t="str">
            <v>kmotriczova.vk@gmail.com</v>
          </cell>
          <cell r="G181" t="str">
            <v>X</v>
          </cell>
          <cell r="H181" t="str">
            <v>X</v>
          </cell>
          <cell r="I181" t="str">
            <v>X</v>
          </cell>
          <cell r="J181" t="str">
            <v>T</v>
          </cell>
          <cell r="K181">
            <v>20</v>
          </cell>
        </row>
        <row r="182">
          <cell r="C182" t="str">
            <v>MI-GLS-4B</v>
          </cell>
          <cell r="D182" t="str">
            <v>Kristína Molnárová</v>
          </cell>
          <cell r="E182">
            <v>949561931</v>
          </cell>
          <cell r="F182" t="str">
            <v>molnarova.kikus@gmail.com</v>
          </cell>
          <cell r="G182" t="str">
            <v>X</v>
          </cell>
          <cell r="H182" t="str">
            <v>X</v>
          </cell>
          <cell r="I182" t="str">
            <v>X</v>
          </cell>
          <cell r="J182" t="str">
            <v>T</v>
          </cell>
          <cell r="K182">
            <v>20</v>
          </cell>
        </row>
        <row r="183">
          <cell r="C183" t="str">
            <v>MI-GLS-4D</v>
          </cell>
          <cell r="D183" t="str">
            <v>Eva Kalayová</v>
          </cell>
          <cell r="E183">
            <v>902205580</v>
          </cell>
          <cell r="F183" t="str">
            <v>evicka2244@gmail.com</v>
          </cell>
          <cell r="G183" t="str">
            <v>X</v>
          </cell>
          <cell r="H183" t="str">
            <v>X</v>
          </cell>
          <cell r="I183" t="str">
            <v>X</v>
          </cell>
          <cell r="J183" t="str">
            <v>T</v>
          </cell>
          <cell r="K183">
            <v>20</v>
          </cell>
        </row>
        <row r="184">
          <cell r="C184" t="str">
            <v>MI-GLS-OKT</v>
          </cell>
          <cell r="D184" t="str">
            <v xml:space="preserve">A Saryova </v>
          </cell>
          <cell r="E184">
            <v>915070003</v>
          </cell>
          <cell r="F184" t="str">
            <v>a.saryova@gmail.com</v>
          </cell>
          <cell r="G184" t="str">
            <v>X</v>
          </cell>
          <cell r="H184" t="str">
            <v>X</v>
          </cell>
          <cell r="J184" t="str">
            <v>T</v>
          </cell>
          <cell r="K184">
            <v>20</v>
          </cell>
        </row>
        <row r="185">
          <cell r="C185" t="str">
            <v>MI-GPH-4A</v>
          </cell>
          <cell r="D185" t="str">
            <v>Lukáš Bátora</v>
          </cell>
          <cell r="E185">
            <v>904928800</v>
          </cell>
          <cell r="F185" t="str">
            <v>xlaqo29@gmail.com</v>
          </cell>
          <cell r="G185" t="str">
            <v>X</v>
          </cell>
          <cell r="H185" t="str">
            <v>X</v>
          </cell>
          <cell r="J185" t="str">
            <v>T</v>
          </cell>
          <cell r="K185">
            <v>20</v>
          </cell>
        </row>
        <row r="186">
          <cell r="C186" t="str">
            <v>MI-GPH-4B</v>
          </cell>
          <cell r="D186" t="str">
            <v>Daniela Macinčeková</v>
          </cell>
          <cell r="E186">
            <v>915321895</v>
          </cell>
          <cell r="F186" t="str">
            <v>danieloslava12@gmail.com</v>
          </cell>
          <cell r="G186" t="str">
            <v>X</v>
          </cell>
          <cell r="H186" t="str">
            <v>X</v>
          </cell>
          <cell r="I186" t="str">
            <v>X</v>
          </cell>
          <cell r="J186" t="str">
            <v>T</v>
          </cell>
          <cell r="K186">
            <v>20</v>
          </cell>
        </row>
        <row r="187">
          <cell r="C187" t="str">
            <v>MI-GPH-4C</v>
          </cell>
          <cell r="D187" t="str">
            <v>Adrián Štafura</v>
          </cell>
          <cell r="E187">
            <v>915415245</v>
          </cell>
          <cell r="F187" t="str">
            <v xml:space="preserve">adrianstafura@gmail.com </v>
          </cell>
          <cell r="G187" t="str">
            <v>X</v>
          </cell>
          <cell r="H187" t="str">
            <v>X</v>
          </cell>
          <cell r="I187" t="str">
            <v>X</v>
          </cell>
          <cell r="J187" t="str">
            <v>T</v>
          </cell>
          <cell r="K187">
            <v>20</v>
          </cell>
        </row>
        <row r="188">
          <cell r="C188" t="str">
            <v>MI-GPH-4D</v>
          </cell>
          <cell r="D188" t="str">
            <v>Lucia Harmociová</v>
          </cell>
          <cell r="E188">
            <v>919175501</v>
          </cell>
          <cell r="F188" t="str">
            <v>lluciahh@gmail.com</v>
          </cell>
          <cell r="G188" t="str">
            <v>X</v>
          </cell>
          <cell r="H188" t="str">
            <v>X</v>
          </cell>
          <cell r="I188" t="str">
            <v>X</v>
          </cell>
          <cell r="J188" t="str">
            <v>T</v>
          </cell>
          <cell r="K188">
            <v>20</v>
          </cell>
        </row>
        <row r="189">
          <cell r="C189" t="str">
            <v>MI-GPH-4E</v>
          </cell>
          <cell r="D189" t="str">
            <v>Michaela Marošiová</v>
          </cell>
          <cell r="E189">
            <v>917825763</v>
          </cell>
          <cell r="F189" t="str">
            <v>miskamarosiova@pobox.sk</v>
          </cell>
          <cell r="G189" t="str">
            <v>X</v>
          </cell>
          <cell r="H189" t="str">
            <v>X</v>
          </cell>
          <cell r="I189" t="str">
            <v>X</v>
          </cell>
          <cell r="J189" t="str">
            <v>T</v>
          </cell>
          <cell r="K189">
            <v>20</v>
          </cell>
        </row>
        <row r="190">
          <cell r="C190" t="str">
            <v>MI-GPH-4F</v>
          </cell>
          <cell r="D190" t="str">
            <v xml:space="preserve">Ema Hunadyova </v>
          </cell>
          <cell r="E190">
            <v>915889980</v>
          </cell>
          <cell r="F190" t="str">
            <v>ehunadyova@gmail.com</v>
          </cell>
          <cell r="G190" t="str">
            <v>X</v>
          </cell>
          <cell r="H190" t="str">
            <v>X</v>
          </cell>
          <cell r="I190" t="str">
            <v>X</v>
          </cell>
          <cell r="J190" t="str">
            <v>T</v>
          </cell>
          <cell r="K190">
            <v>20</v>
          </cell>
        </row>
        <row r="191">
          <cell r="C191" t="str">
            <v>MI-OAS-4C</v>
          </cell>
          <cell r="D191" t="str">
            <v>Petra Hreháčová</v>
          </cell>
          <cell r="E191">
            <v>911042993</v>
          </cell>
          <cell r="F191" t="str">
            <v>petrahrehacova56@gmail.com</v>
          </cell>
          <cell r="G191" t="str">
            <v>X</v>
          </cell>
          <cell r="H191" t="str">
            <v>X</v>
          </cell>
          <cell r="I191" t="str">
            <v>X</v>
          </cell>
          <cell r="J191" t="str">
            <v>T</v>
          </cell>
          <cell r="K191">
            <v>20</v>
          </cell>
        </row>
        <row r="192">
          <cell r="C192" t="str">
            <v>MI-OAS-4D</v>
          </cell>
          <cell r="D192" t="str">
            <v>Katarína Strenková</v>
          </cell>
          <cell r="E192">
            <v>902363638</v>
          </cell>
          <cell r="F192" t="str">
            <v>katarina.strenkova1@gmail.com</v>
          </cell>
          <cell r="G192" t="str">
            <v>X</v>
          </cell>
          <cell r="H192" t="str">
            <v>X</v>
          </cell>
          <cell r="I192" t="str">
            <v>X</v>
          </cell>
          <cell r="J192" t="str">
            <v>T</v>
          </cell>
          <cell r="K192">
            <v>20</v>
          </cell>
        </row>
        <row r="193">
          <cell r="C193" t="str">
            <v>MI-OAS-4E</v>
          </cell>
          <cell r="D193" t="str">
            <v>Kornélia Juhászová</v>
          </cell>
          <cell r="E193">
            <v>944612241</v>
          </cell>
          <cell r="F193" t="str">
            <v>juhaszovak@icloud.com</v>
          </cell>
          <cell r="G193" t="str">
            <v>X</v>
          </cell>
          <cell r="H193" t="str">
            <v>X</v>
          </cell>
          <cell r="I193" t="str">
            <v>X</v>
          </cell>
          <cell r="J193" t="str">
            <v>T</v>
          </cell>
          <cell r="K193">
            <v>20</v>
          </cell>
        </row>
        <row r="194">
          <cell r="C194" t="str">
            <v>MI-OAS-5A (5r)</v>
          </cell>
          <cell r="D194" t="str">
            <v>Stanislava Tomovčíková</v>
          </cell>
          <cell r="E194">
            <v>911326500</v>
          </cell>
          <cell r="F194" t="str">
            <v>stanislavatomovcikova64@gmail.com</v>
          </cell>
          <cell r="G194" t="str">
            <v>X</v>
          </cell>
          <cell r="H194" t="str">
            <v>X</v>
          </cell>
          <cell r="I194" t="str">
            <v>X</v>
          </cell>
          <cell r="J194" t="str">
            <v>T</v>
          </cell>
          <cell r="K194">
            <v>20</v>
          </cell>
        </row>
        <row r="195">
          <cell r="C195" t="str">
            <v>MI-OAS-5B (5r)</v>
          </cell>
          <cell r="D195" t="str">
            <v>Jaroslava Pipinová</v>
          </cell>
          <cell r="E195">
            <v>904567850</v>
          </cell>
          <cell r="F195" t="str">
            <v>slawka1231@gmail.com</v>
          </cell>
          <cell r="G195" t="str">
            <v>X</v>
          </cell>
          <cell r="H195" t="str">
            <v>X</v>
          </cell>
          <cell r="I195" t="str">
            <v>X</v>
          </cell>
          <cell r="J195" t="str">
            <v>T</v>
          </cell>
          <cell r="K195">
            <v>20</v>
          </cell>
        </row>
        <row r="196">
          <cell r="C196" t="str">
            <v>MI-SOST-4AP</v>
          </cell>
          <cell r="D196" t="str">
            <v>Nikolas Minkanič</v>
          </cell>
          <cell r="E196">
            <v>910206153</v>
          </cell>
          <cell r="F196" t="str">
            <v>niko.minkanic@gmail.com</v>
          </cell>
          <cell r="G196" t="str">
            <v>X</v>
          </cell>
          <cell r="H196" t="str">
            <v>X</v>
          </cell>
          <cell r="J196" t="str">
            <v>T</v>
          </cell>
          <cell r="K196">
            <v>20</v>
          </cell>
        </row>
        <row r="197">
          <cell r="C197" t="str">
            <v>MI-SOST-4BP</v>
          </cell>
          <cell r="D197" t="str">
            <v>Veronika Sabolčáková</v>
          </cell>
          <cell r="E197">
            <v>919082825</v>
          </cell>
          <cell r="F197" t="str">
            <v>nikasabol233@icloud.com</v>
          </cell>
          <cell r="G197" t="str">
            <v>X</v>
          </cell>
          <cell r="H197" t="str">
            <v>X</v>
          </cell>
          <cell r="I197" t="str">
            <v>X</v>
          </cell>
          <cell r="J197" t="str">
            <v>T</v>
          </cell>
          <cell r="K197">
            <v>20</v>
          </cell>
        </row>
        <row r="198">
          <cell r="C198" t="str">
            <v>MI-SZS-4FL</v>
          </cell>
          <cell r="D198" t="str">
            <v>Kristína Eštoková</v>
          </cell>
          <cell r="E198">
            <v>919406850</v>
          </cell>
          <cell r="F198" t="str">
            <v>kristinaestokova52@gmail.com</v>
          </cell>
          <cell r="G198" t="str">
            <v>X</v>
          </cell>
          <cell r="H198" t="str">
            <v>X</v>
          </cell>
          <cell r="I198" t="str">
            <v>X</v>
          </cell>
          <cell r="J198" t="str">
            <v>T</v>
          </cell>
          <cell r="K198">
            <v>20</v>
          </cell>
        </row>
        <row r="199">
          <cell r="C199" t="str">
            <v>MI-SZS-4M</v>
          </cell>
          <cell r="D199" t="str">
            <v>Zuzana Falová</v>
          </cell>
          <cell r="E199">
            <v>919403483</v>
          </cell>
          <cell r="F199" t="str">
            <v>zuzanafalova7@gmail.com</v>
          </cell>
          <cell r="G199" t="str">
            <v>X</v>
          </cell>
          <cell r="H199" t="str">
            <v>X</v>
          </cell>
          <cell r="J199" t="str">
            <v>T</v>
          </cell>
          <cell r="K199">
            <v>20</v>
          </cell>
        </row>
        <row r="200">
          <cell r="C200" t="str">
            <v>MI-SZS-4ZA</v>
          </cell>
          <cell r="D200" t="str">
            <v xml:space="preserve">olivia hujdicova </v>
          </cell>
          <cell r="E200">
            <v>918302826</v>
          </cell>
          <cell r="F200" t="str">
            <v>otilka.hujdicova@gmail.com</v>
          </cell>
          <cell r="G200" t="str">
            <v>X</v>
          </cell>
          <cell r="H200" t="str">
            <v>X</v>
          </cell>
          <cell r="I200" t="str">
            <v>X</v>
          </cell>
          <cell r="J200" t="str">
            <v>T</v>
          </cell>
          <cell r="K200">
            <v>20</v>
          </cell>
        </row>
        <row r="201">
          <cell r="C201" t="str">
            <v>MNB-GYM-4A</v>
          </cell>
          <cell r="D201" t="str">
            <v>Simona Herichová</v>
          </cell>
          <cell r="E201">
            <v>904490539</v>
          </cell>
          <cell r="F201" t="str">
            <v>simi.herichova0@gmail.com</v>
          </cell>
          <cell r="G201" t="str">
            <v>X</v>
          </cell>
          <cell r="H201" t="str">
            <v>X</v>
          </cell>
          <cell r="I201" t="str">
            <v>X</v>
          </cell>
          <cell r="J201" t="str">
            <v>T</v>
          </cell>
          <cell r="K201">
            <v>20</v>
          </cell>
        </row>
        <row r="202">
          <cell r="C202" t="str">
            <v>MNB-SOS-4A</v>
          </cell>
          <cell r="D202" t="str">
            <v>Marcela Romaniaková</v>
          </cell>
          <cell r="E202">
            <v>907091348</v>
          </cell>
          <cell r="F202" t="str">
            <v>marcellaromaniak800@gmail.com</v>
          </cell>
          <cell r="G202" t="str">
            <v>X</v>
          </cell>
          <cell r="H202" t="str">
            <v>X</v>
          </cell>
          <cell r="I202" t="str">
            <v>X</v>
          </cell>
          <cell r="J202" t="str">
            <v>T</v>
          </cell>
          <cell r="K202">
            <v>20</v>
          </cell>
        </row>
        <row r="203">
          <cell r="C203" t="str">
            <v>Modra-GYM-OKT</v>
          </cell>
          <cell r="D203" t="str">
            <v>Dorota Hrežová</v>
          </cell>
          <cell r="E203">
            <v>917868056</v>
          </cell>
          <cell r="F203" t="str">
            <v>hrezovad@gmail.com</v>
          </cell>
          <cell r="G203" t="str">
            <v>X</v>
          </cell>
          <cell r="H203" t="str">
            <v>X</v>
          </cell>
          <cell r="I203" t="str">
            <v>X</v>
          </cell>
          <cell r="J203" t="str">
            <v>T</v>
          </cell>
          <cell r="K203">
            <v>20</v>
          </cell>
        </row>
        <row r="204">
          <cell r="C204" t="str">
            <v>Modra-SOSV-4A</v>
          </cell>
          <cell r="D204" t="str">
            <v>Alžbeta Babiarová</v>
          </cell>
          <cell r="E204">
            <v>950872937</v>
          </cell>
          <cell r="F204" t="str">
            <v>alzbeta.babiar@gmail.com</v>
          </cell>
          <cell r="G204" t="str">
            <v>X</v>
          </cell>
          <cell r="H204" t="str">
            <v>X</v>
          </cell>
          <cell r="I204" t="str">
            <v>X</v>
          </cell>
          <cell r="J204" t="str">
            <v>T</v>
          </cell>
          <cell r="K204">
            <v>20</v>
          </cell>
        </row>
        <row r="205">
          <cell r="C205" t="str">
            <v>MT-GJL-OKTA</v>
          </cell>
          <cell r="D205" t="str">
            <v>Veronika Murgašová</v>
          </cell>
          <cell r="E205">
            <v>918849841</v>
          </cell>
          <cell r="F205" t="str">
            <v>veronika.murgasova@zoznam.sk</v>
          </cell>
          <cell r="G205" t="str">
            <v>X</v>
          </cell>
          <cell r="H205" t="str">
            <v>X</v>
          </cell>
          <cell r="I205" t="str">
            <v>X</v>
          </cell>
          <cell r="J205" t="str">
            <v>T</v>
          </cell>
          <cell r="K205">
            <v>20</v>
          </cell>
        </row>
        <row r="206">
          <cell r="C206" t="str">
            <v>MT-GVPT-4B</v>
          </cell>
          <cell r="D206" t="str">
            <v>Erika Zacharova</v>
          </cell>
          <cell r="E206">
            <v>907380500</v>
          </cell>
          <cell r="F206" t="str">
            <v>erikazach3333@gmail.com</v>
          </cell>
          <cell r="G206" t="str">
            <v>X</v>
          </cell>
          <cell r="H206" t="str">
            <v>X</v>
          </cell>
          <cell r="J206" t="str">
            <v>T</v>
          </cell>
          <cell r="K206">
            <v>20</v>
          </cell>
        </row>
        <row r="207">
          <cell r="C207" t="str">
            <v>MT-OA-4A</v>
          </cell>
          <cell r="D207" t="str">
            <v>Diana Hanulová</v>
          </cell>
          <cell r="E207">
            <v>902642408</v>
          </cell>
          <cell r="F207" t="str">
            <v>220d.i.a.n.k.a220@gmail.com</v>
          </cell>
          <cell r="G207" t="str">
            <v>X</v>
          </cell>
          <cell r="H207" t="str">
            <v>X</v>
          </cell>
          <cell r="J207" t="str">
            <v>T</v>
          </cell>
          <cell r="K207">
            <v>20</v>
          </cell>
        </row>
        <row r="208">
          <cell r="C208" t="str">
            <v>MT-OAS-4IKT</v>
          </cell>
          <cell r="D208" t="str">
            <v>Petra Pischová</v>
          </cell>
          <cell r="E208">
            <v>902327005</v>
          </cell>
          <cell r="F208" t="str">
            <v>Petra.pischova@icloud.com</v>
          </cell>
          <cell r="G208" t="str">
            <v>X</v>
          </cell>
          <cell r="H208" t="str">
            <v>X</v>
          </cell>
          <cell r="J208" t="str">
            <v>T</v>
          </cell>
          <cell r="K208">
            <v>20</v>
          </cell>
        </row>
        <row r="209">
          <cell r="C209" t="str">
            <v>MT-OAS-4TG</v>
          </cell>
          <cell r="D209" t="str">
            <v xml:space="preserve">Veronika Prošeková </v>
          </cell>
          <cell r="E209">
            <v>917230194</v>
          </cell>
          <cell r="F209" t="str">
            <v>veronikaprosekova0917230194@gmail.com</v>
          </cell>
          <cell r="G209" t="str">
            <v>X</v>
          </cell>
          <cell r="H209" t="str">
            <v>X</v>
          </cell>
          <cell r="I209" t="str">
            <v>X</v>
          </cell>
          <cell r="J209" t="str">
            <v>T</v>
          </cell>
          <cell r="K209">
            <v>20</v>
          </cell>
        </row>
        <row r="210">
          <cell r="C210" t="str">
            <v>MT-SOSD-4A</v>
          </cell>
          <cell r="D210" t="str">
            <v>Patrik Bielik</v>
          </cell>
          <cell r="E210">
            <v>904198335</v>
          </cell>
          <cell r="F210" t="str">
            <v>ptrkbielik@gmail.com</v>
          </cell>
          <cell r="G210" t="str">
            <v>X</v>
          </cell>
          <cell r="H210" t="str">
            <v>X</v>
          </cell>
          <cell r="J210" t="str">
            <v>T</v>
          </cell>
          <cell r="K210">
            <v>20</v>
          </cell>
        </row>
        <row r="211">
          <cell r="C211" t="str">
            <v>MT-SOSD-4BC</v>
          </cell>
          <cell r="D211" t="str">
            <v>Matúš Sunka</v>
          </cell>
          <cell r="E211">
            <v>948469933</v>
          </cell>
          <cell r="F211" t="str">
            <v>sunkamatus3@gmail.com</v>
          </cell>
          <cell r="G211" t="str">
            <v>X</v>
          </cell>
          <cell r="H211" t="str">
            <v>X</v>
          </cell>
          <cell r="J211" t="str">
            <v>T</v>
          </cell>
          <cell r="K211">
            <v>20</v>
          </cell>
        </row>
        <row r="212">
          <cell r="C212" t="str">
            <v>MT-SPS-4A</v>
          </cell>
          <cell r="D212" t="str">
            <v>Filip Kurnota</v>
          </cell>
          <cell r="E212">
            <v>944214709</v>
          </cell>
          <cell r="F212" t="str">
            <v>4kurnota4@gmail.com</v>
          </cell>
          <cell r="G212" t="str">
            <v>X</v>
          </cell>
          <cell r="H212" t="str">
            <v>X</v>
          </cell>
          <cell r="J212" t="str">
            <v>T</v>
          </cell>
          <cell r="K212">
            <v>20</v>
          </cell>
        </row>
        <row r="213">
          <cell r="C213" t="str">
            <v>MT-SPS-4B</v>
          </cell>
          <cell r="D213" t="str">
            <v>p.uč. Peter Labuda</v>
          </cell>
          <cell r="E213">
            <v>902295460</v>
          </cell>
          <cell r="F213" t="str">
            <v>peter.labuda@centrum.sk</v>
          </cell>
          <cell r="G213" t="str">
            <v>X</v>
          </cell>
          <cell r="H213" t="str">
            <v>X</v>
          </cell>
          <cell r="I213" t="str">
            <v>X</v>
          </cell>
          <cell r="J213" t="str">
            <v>T</v>
          </cell>
          <cell r="K213">
            <v>20</v>
          </cell>
        </row>
        <row r="214">
          <cell r="C214" t="str">
            <v>MT-SPS-4C</v>
          </cell>
          <cell r="D214" t="str">
            <v>Iveta Chmelíková</v>
          </cell>
          <cell r="E214">
            <v>907207987</v>
          </cell>
          <cell r="F214" t="str">
            <v>ivka.tesarova@gmail.com</v>
          </cell>
          <cell r="G214" t="str">
            <v>X</v>
          </cell>
          <cell r="H214" t="str">
            <v>X</v>
          </cell>
          <cell r="J214" t="str">
            <v>T</v>
          </cell>
          <cell r="K214">
            <v>20</v>
          </cell>
        </row>
        <row r="215">
          <cell r="C215" t="str">
            <v>MT-SS-4A</v>
          </cell>
          <cell r="D215" t="str">
            <v>Jakub Harnádek</v>
          </cell>
          <cell r="E215">
            <v>908701471</v>
          </cell>
          <cell r="F215" t="str">
            <v>jakub.harnadek@gmail.com</v>
          </cell>
          <cell r="G215" t="str">
            <v>X</v>
          </cell>
          <cell r="H215" t="str">
            <v>X</v>
          </cell>
          <cell r="I215" t="str">
            <v>X</v>
          </cell>
          <cell r="J215" t="str">
            <v>T</v>
          </cell>
          <cell r="K215">
            <v>20</v>
          </cell>
        </row>
        <row r="216">
          <cell r="C216" t="str">
            <v>MT-SS-4B</v>
          </cell>
          <cell r="D216" t="str">
            <v>Dušan Schmidt</v>
          </cell>
          <cell r="E216">
            <v>911741269</v>
          </cell>
          <cell r="F216" t="str">
            <v>dusanschmidt4@gmail.com</v>
          </cell>
          <cell r="G216" t="str">
            <v>X</v>
          </cell>
          <cell r="H216" t="str">
            <v>X</v>
          </cell>
          <cell r="J216" t="str">
            <v>T</v>
          </cell>
          <cell r="K216">
            <v>20</v>
          </cell>
        </row>
        <row r="217">
          <cell r="C217" t="str">
            <v>MT-SSUS-4A</v>
          </cell>
          <cell r="D217" t="str">
            <v xml:space="preserve">Sára Brehovská </v>
          </cell>
          <cell r="E217">
            <v>918860464</v>
          </cell>
          <cell r="F217" t="str">
            <v>sarabrehovska1@gmail.com</v>
          </cell>
          <cell r="G217" t="str">
            <v>X</v>
          </cell>
          <cell r="H217" t="str">
            <v>X</v>
          </cell>
          <cell r="I217" t="str">
            <v>X</v>
          </cell>
          <cell r="J217" t="str">
            <v>T</v>
          </cell>
          <cell r="K217">
            <v>20</v>
          </cell>
        </row>
        <row r="218">
          <cell r="C218" t="str">
            <v>NB-GYM-OKT</v>
          </cell>
          <cell r="D218" t="str">
            <v>Katarína Martišková</v>
          </cell>
          <cell r="E218">
            <v>902651802</v>
          </cell>
          <cell r="F218" t="str">
            <v>kati38542@gmail.com</v>
          </cell>
          <cell r="G218" t="str">
            <v>X</v>
          </cell>
          <cell r="H218" t="str">
            <v>X</v>
          </cell>
          <cell r="I218" t="str">
            <v>X</v>
          </cell>
          <cell r="J218" t="str">
            <v>T</v>
          </cell>
          <cell r="K218">
            <v>20</v>
          </cell>
        </row>
        <row r="219">
          <cell r="C219" t="str">
            <v>NM-OAS-5HA (5r)</v>
          </cell>
          <cell r="D219" t="str">
            <v>Natália Žišková</v>
          </cell>
          <cell r="E219">
            <v>907678982</v>
          </cell>
          <cell r="F219" t="str">
            <v>nanu.lienka789@gmail.com</v>
          </cell>
          <cell r="G219" t="str">
            <v>X</v>
          </cell>
          <cell r="H219" t="str">
            <v>X</v>
          </cell>
          <cell r="I219" t="str">
            <v>X</v>
          </cell>
          <cell r="J219" t="str">
            <v>T</v>
          </cell>
          <cell r="K219">
            <v>20</v>
          </cell>
        </row>
        <row r="220">
          <cell r="C220" t="str">
            <v>NO-EDUCO-4AB</v>
          </cell>
          <cell r="D220" t="str">
            <v>Anna Kormanová</v>
          </cell>
          <cell r="E220">
            <v>904946268</v>
          </cell>
          <cell r="F220" t="str">
            <v>anna.kormanova11@gmail.com</v>
          </cell>
          <cell r="G220" t="str">
            <v>X</v>
          </cell>
          <cell r="H220" t="str">
            <v>X</v>
          </cell>
          <cell r="J220" t="str">
            <v>T</v>
          </cell>
          <cell r="K220">
            <v>20</v>
          </cell>
        </row>
        <row r="221">
          <cell r="C221" t="str">
            <v>NO-EDUCO-5HA (5r)</v>
          </cell>
          <cell r="D221" t="str">
            <v>Timea Káziková</v>
          </cell>
          <cell r="E221">
            <v>948087213</v>
          </cell>
          <cell r="F221" t="str">
            <v>kazikovatimea@gmail.com</v>
          </cell>
          <cell r="G221" t="str">
            <v>X</v>
          </cell>
          <cell r="H221" t="str">
            <v>X</v>
          </cell>
          <cell r="I221" t="str">
            <v>X</v>
          </cell>
          <cell r="J221" t="str">
            <v>T</v>
          </cell>
          <cell r="K221">
            <v>20</v>
          </cell>
        </row>
        <row r="222">
          <cell r="C222" t="str">
            <v>NO-GAB-4A</v>
          </cell>
          <cell r="D222" t="str">
            <v>Erika Ratičáková</v>
          </cell>
          <cell r="E222">
            <v>915602198</v>
          </cell>
          <cell r="F222" t="str">
            <v>erika.raticakova@gmail.com</v>
          </cell>
          <cell r="G222" t="str">
            <v>X</v>
          </cell>
          <cell r="H222" t="str">
            <v>X</v>
          </cell>
          <cell r="I222" t="str">
            <v>X</v>
          </cell>
          <cell r="J222" t="str">
            <v>T</v>
          </cell>
          <cell r="K222">
            <v>20</v>
          </cell>
        </row>
        <row r="223">
          <cell r="C223" t="str">
            <v>NO-GAB-4B</v>
          </cell>
          <cell r="D223" t="str">
            <v>Kristína Lipovská</v>
          </cell>
          <cell r="E223">
            <v>944495715</v>
          </cell>
          <cell r="F223" t="str">
            <v>kristinalipovska@gmail.com</v>
          </cell>
          <cell r="G223" t="str">
            <v>X</v>
          </cell>
          <cell r="H223" t="str">
            <v>X</v>
          </cell>
          <cell r="I223" t="str">
            <v>X</v>
          </cell>
          <cell r="J223" t="str">
            <v>T</v>
          </cell>
          <cell r="K223">
            <v>20</v>
          </cell>
        </row>
        <row r="224">
          <cell r="C224" t="str">
            <v>NO-GAB-4C</v>
          </cell>
          <cell r="D224" t="str">
            <v>Bianka Jašsová</v>
          </cell>
          <cell r="E224">
            <v>918164475</v>
          </cell>
          <cell r="F224" t="str">
            <v>gabko1.c@gmail.com</v>
          </cell>
          <cell r="G224" t="str">
            <v>X</v>
          </cell>
          <cell r="H224" t="str">
            <v>X</v>
          </cell>
          <cell r="I224" t="str">
            <v>X</v>
          </cell>
          <cell r="J224" t="str">
            <v>T</v>
          </cell>
          <cell r="K224">
            <v>20</v>
          </cell>
        </row>
        <row r="225">
          <cell r="C225" t="str">
            <v>NO-GAB-OKT</v>
          </cell>
          <cell r="D225" t="str">
            <v>Dominik Farský</v>
          </cell>
          <cell r="E225">
            <v>944617948</v>
          </cell>
          <cell r="F225" t="str">
            <v>domco.farsky6@gmail.com</v>
          </cell>
          <cell r="G225" t="str">
            <v>X</v>
          </cell>
          <cell r="H225" t="str">
            <v>X</v>
          </cell>
          <cell r="I225" t="str">
            <v>X</v>
          </cell>
          <cell r="J225" t="str">
            <v>T</v>
          </cell>
          <cell r="K225">
            <v>20</v>
          </cell>
        </row>
        <row r="226">
          <cell r="C226" t="str">
            <v>NO-SOST-4A</v>
          </cell>
          <cell r="D226" t="str">
            <v>Damián Maťovčík</v>
          </cell>
          <cell r="E226">
            <v>911120122</v>
          </cell>
          <cell r="F226" t="str">
            <v>matovcik.damian3@gmail.com</v>
          </cell>
          <cell r="G226" t="str">
            <v>X</v>
          </cell>
          <cell r="H226" t="str">
            <v>X</v>
          </cell>
          <cell r="I226" t="str">
            <v>X</v>
          </cell>
          <cell r="J226" t="str">
            <v>T</v>
          </cell>
          <cell r="K226">
            <v>20</v>
          </cell>
        </row>
        <row r="227">
          <cell r="C227" t="str">
            <v>NO-SOST-4C</v>
          </cell>
          <cell r="D227" t="str">
            <v>Eva Slovíková</v>
          </cell>
          <cell r="E227">
            <v>949158757</v>
          </cell>
          <cell r="F227" t="str">
            <v>evicka254@gmail.com</v>
          </cell>
          <cell r="G227" t="str">
            <v>X</v>
          </cell>
          <cell r="H227" t="str">
            <v>X</v>
          </cell>
          <cell r="I227" t="str">
            <v>X</v>
          </cell>
          <cell r="J227" t="str">
            <v>T</v>
          </cell>
          <cell r="K227">
            <v>20</v>
          </cell>
        </row>
        <row r="228">
          <cell r="C228" t="str">
            <v>NR-GGOL-4A</v>
          </cell>
          <cell r="D228" t="str">
            <v>Aneta Bencelová</v>
          </cell>
          <cell r="E228">
            <v>948212129</v>
          </cell>
          <cell r="F228" t="str">
            <v>aneta.bencelova@gmail.com</v>
          </cell>
          <cell r="G228" t="str">
            <v>X</v>
          </cell>
          <cell r="H228" t="str">
            <v>X</v>
          </cell>
          <cell r="J228" t="str">
            <v>T</v>
          </cell>
          <cell r="K228">
            <v>20</v>
          </cell>
        </row>
        <row r="229">
          <cell r="C229" t="str">
            <v>NR-GGOL-4B</v>
          </cell>
          <cell r="D229" t="str">
            <v>Tomáš Odráška</v>
          </cell>
          <cell r="E229">
            <v>904296967</v>
          </cell>
          <cell r="F229" t="str">
            <v>tomas.odraska@outlook.com</v>
          </cell>
          <cell r="G229" t="str">
            <v>X</v>
          </cell>
          <cell r="H229" t="str">
            <v>X</v>
          </cell>
          <cell r="I229" t="str">
            <v>X</v>
          </cell>
          <cell r="J229" t="str">
            <v>T</v>
          </cell>
          <cell r="K229">
            <v>20</v>
          </cell>
        </row>
        <row r="230">
          <cell r="C230" t="str">
            <v>NR-GGOL-4C</v>
          </cell>
          <cell r="D230" t="str">
            <v>Juraj Polák</v>
          </cell>
          <cell r="E230">
            <v>948108960</v>
          </cell>
          <cell r="F230" t="str">
            <v>juriman78@gmail.com</v>
          </cell>
          <cell r="G230" t="str">
            <v>X</v>
          </cell>
          <cell r="H230" t="str">
            <v>X</v>
          </cell>
          <cell r="I230" t="str">
            <v>X</v>
          </cell>
          <cell r="J230" t="str">
            <v>T</v>
          </cell>
          <cell r="K230">
            <v>20</v>
          </cell>
        </row>
        <row r="231">
          <cell r="C231" t="str">
            <v>NR-GGOL-5AJ (5r)</v>
          </cell>
          <cell r="D231" t="str">
            <v>Dominika Bencsíková</v>
          </cell>
          <cell r="E231">
            <v>918250083</v>
          </cell>
          <cell r="F231" t="str">
            <v>domi.bencsikova@gmail.com</v>
          </cell>
          <cell r="G231" t="str">
            <v>X</v>
          </cell>
          <cell r="H231" t="str">
            <v>X</v>
          </cell>
          <cell r="I231" t="str">
            <v>X</v>
          </cell>
          <cell r="J231" t="str">
            <v>T</v>
          </cell>
          <cell r="K231">
            <v>20</v>
          </cell>
        </row>
        <row r="232">
          <cell r="C232" t="str">
            <v>NR-GGOL-OKT</v>
          </cell>
          <cell r="D232" t="str">
            <v>Tereza Poláčková</v>
          </cell>
          <cell r="E232">
            <v>905143708</v>
          </cell>
          <cell r="F232" t="str">
            <v>terezkapolackova6@gmail.com</v>
          </cell>
          <cell r="G232" t="str">
            <v>X</v>
          </cell>
          <cell r="H232" t="str">
            <v>X</v>
          </cell>
          <cell r="I232" t="str">
            <v>X</v>
          </cell>
          <cell r="J232" t="str">
            <v>T</v>
          </cell>
          <cell r="K232">
            <v>20</v>
          </cell>
        </row>
        <row r="233">
          <cell r="C233" t="str">
            <v>NR-GP-4A</v>
          </cell>
          <cell r="D233" t="str">
            <v>Dominika Vilkovičová</v>
          </cell>
          <cell r="E233">
            <v>902420096</v>
          </cell>
          <cell r="F233" t="str">
            <v>domka.vilkovicova@gmail.com</v>
          </cell>
          <cell r="G233" t="str">
            <v>X</v>
          </cell>
          <cell r="H233" t="str">
            <v>X</v>
          </cell>
          <cell r="I233" t="str">
            <v>X</v>
          </cell>
          <cell r="J233" t="str">
            <v>T</v>
          </cell>
          <cell r="K233">
            <v>20</v>
          </cell>
        </row>
        <row r="234">
          <cell r="C234" t="str">
            <v>NR-GP-5D (5r)</v>
          </cell>
          <cell r="D234" t="str">
            <v>TATIANA CINOVÁ</v>
          </cell>
          <cell r="E234">
            <v>918857554</v>
          </cell>
          <cell r="F234" t="str">
            <v>2dgympar@gmail.com</v>
          </cell>
          <cell r="G234" t="str">
            <v>X</v>
          </cell>
          <cell r="H234" t="str">
            <v>X</v>
          </cell>
          <cell r="I234" t="str">
            <v>X</v>
          </cell>
          <cell r="J234" t="str">
            <v>T</v>
          </cell>
          <cell r="K234">
            <v>20</v>
          </cell>
        </row>
        <row r="235">
          <cell r="C235" t="str">
            <v>NR-OA-4A</v>
          </cell>
          <cell r="D235" t="str">
            <v>Viktória Čiffaryová</v>
          </cell>
          <cell r="E235">
            <v>940874720</v>
          </cell>
          <cell r="F235" t="str">
            <v>vikciffaryova@gmail.com</v>
          </cell>
          <cell r="G235" t="str">
            <v>X</v>
          </cell>
          <cell r="H235" t="str">
            <v>X</v>
          </cell>
          <cell r="I235" t="str">
            <v>X</v>
          </cell>
          <cell r="J235" t="str">
            <v>T</v>
          </cell>
          <cell r="K235">
            <v>20</v>
          </cell>
        </row>
        <row r="236">
          <cell r="C236" t="str">
            <v>NR-OA-4B</v>
          </cell>
          <cell r="D236" t="str">
            <v>Adam Baláži</v>
          </cell>
          <cell r="E236">
            <v>905532923</v>
          </cell>
          <cell r="F236" t="str">
            <v>balazi.adam@gmail.com</v>
          </cell>
          <cell r="G236" t="str">
            <v>X</v>
          </cell>
          <cell r="H236" t="str">
            <v>X</v>
          </cell>
          <cell r="I236" t="str">
            <v>X</v>
          </cell>
          <cell r="J236" t="str">
            <v>T</v>
          </cell>
          <cell r="K236">
            <v>20</v>
          </cell>
        </row>
        <row r="237">
          <cell r="C237" t="str">
            <v>NR-OA-4C</v>
          </cell>
          <cell r="D237" t="str">
            <v>Miroslava Turzová</v>
          </cell>
          <cell r="E237">
            <v>917398085</v>
          </cell>
          <cell r="F237" t="str">
            <v>m.turzova23@gmail.com</v>
          </cell>
          <cell r="G237" t="str">
            <v>X</v>
          </cell>
          <cell r="H237" t="str">
            <v>X</v>
          </cell>
          <cell r="I237" t="str">
            <v>X</v>
          </cell>
          <cell r="J237" t="str">
            <v>T</v>
          </cell>
          <cell r="K237">
            <v>20</v>
          </cell>
        </row>
        <row r="238">
          <cell r="C238" t="str">
            <v>NR-OA-4D</v>
          </cell>
          <cell r="D238" t="str">
            <v>Nicol Záhorská</v>
          </cell>
          <cell r="E238">
            <v>903409920</v>
          </cell>
          <cell r="F238" t="str">
            <v>znicol585@gmail.com</v>
          </cell>
          <cell r="G238" t="str">
            <v>X</v>
          </cell>
          <cell r="H238" t="str">
            <v>X</v>
          </cell>
          <cell r="I238" t="str">
            <v>X</v>
          </cell>
          <cell r="J238" t="str">
            <v>T</v>
          </cell>
          <cell r="K238">
            <v>20</v>
          </cell>
        </row>
        <row r="239">
          <cell r="C239" t="str">
            <v>NR-SOA-5B (5r)</v>
          </cell>
          <cell r="D239" t="str">
            <v>Kristína Ligasová</v>
          </cell>
          <cell r="E239">
            <v>904354000</v>
          </cell>
          <cell r="F239" t="str">
            <v>kristinaligasova25@gmail.com</v>
          </cell>
          <cell r="G239" t="str">
            <v>X</v>
          </cell>
          <cell r="H239" t="str">
            <v>X</v>
          </cell>
          <cell r="I239" t="str">
            <v>X</v>
          </cell>
          <cell r="J239" t="str">
            <v>T</v>
          </cell>
          <cell r="K239">
            <v>20</v>
          </cell>
        </row>
        <row r="240">
          <cell r="C240" t="str">
            <v>NR-SOSC-2F</v>
          </cell>
          <cell r="D240" t="str">
            <v>Patrícia Hozová</v>
          </cell>
          <cell r="E240">
            <v>950714026</v>
          </cell>
          <cell r="F240" t="str">
            <v>patriciahozova0@gmail.com</v>
          </cell>
          <cell r="G240" t="str">
            <v>X</v>
          </cell>
          <cell r="H240" t="str">
            <v>X</v>
          </cell>
          <cell r="I240" t="str">
            <v>X</v>
          </cell>
          <cell r="J240" t="str">
            <v>T</v>
          </cell>
          <cell r="K240">
            <v>20</v>
          </cell>
        </row>
        <row r="241">
          <cell r="C241" t="str">
            <v>NR-SOSC-4A</v>
          </cell>
          <cell r="D241" t="str">
            <v>Klára Meszarošová</v>
          </cell>
          <cell r="E241">
            <v>948099016</v>
          </cell>
          <cell r="F241" t="str">
            <v>klar.mesz@seznam.cz</v>
          </cell>
          <cell r="G241" t="str">
            <v>X</v>
          </cell>
          <cell r="H241" t="str">
            <v>X</v>
          </cell>
          <cell r="I241" t="str">
            <v>X</v>
          </cell>
          <cell r="J241" t="str">
            <v>T</v>
          </cell>
          <cell r="K241">
            <v>20</v>
          </cell>
        </row>
        <row r="242">
          <cell r="C242" t="str">
            <v>NR-SOSLEV-4E</v>
          </cell>
          <cell r="D242" t="str">
            <v>Michaela Šplehová</v>
          </cell>
          <cell r="E242">
            <v>917948991</v>
          </cell>
          <cell r="F242" t="str">
            <v>mims200194@gmail.com</v>
          </cell>
          <cell r="G242" t="str">
            <v>X</v>
          </cell>
          <cell r="J242" t="str">
            <v>T</v>
          </cell>
          <cell r="K242">
            <v>20</v>
          </cell>
        </row>
        <row r="243">
          <cell r="C243" t="str">
            <v>NR-SPSS-4B</v>
          </cell>
          <cell r="D243" t="str">
            <v>Sofia Krigerová</v>
          </cell>
          <cell r="E243">
            <v>907613834</v>
          </cell>
          <cell r="F243" t="str">
            <v>sofiakrigerova@gmail.com</v>
          </cell>
          <cell r="G243" t="str">
            <v>X</v>
          </cell>
          <cell r="H243" t="str">
            <v>X</v>
          </cell>
          <cell r="I243" t="str">
            <v>X</v>
          </cell>
          <cell r="J243" t="str">
            <v>T</v>
          </cell>
          <cell r="K243">
            <v>20</v>
          </cell>
        </row>
        <row r="244">
          <cell r="C244" t="str">
            <v>NR-SPSSE-4M</v>
          </cell>
          <cell r="D244" t="str">
            <v>Lukáš Lenghard</v>
          </cell>
          <cell r="E244">
            <v>948664611</v>
          </cell>
          <cell r="F244" t="str">
            <v>lenghartl@gmail.com</v>
          </cell>
          <cell r="G244" t="str">
            <v>X</v>
          </cell>
          <cell r="H244" t="str">
            <v>X</v>
          </cell>
          <cell r="I244" t="str">
            <v>X</v>
          </cell>
          <cell r="J244" t="str">
            <v>T</v>
          </cell>
          <cell r="K244">
            <v>20</v>
          </cell>
        </row>
        <row r="245">
          <cell r="C245" t="str">
            <v>NR-SPSSE-4MS</v>
          </cell>
          <cell r="D245" t="str">
            <v>Juraj Minárik</v>
          </cell>
          <cell r="E245">
            <v>949256771</v>
          </cell>
          <cell r="F245" t="str">
            <v>juraj.m@icloud.com</v>
          </cell>
          <cell r="G245" t="str">
            <v>X</v>
          </cell>
          <cell r="H245" t="str">
            <v>X</v>
          </cell>
          <cell r="J245" t="str">
            <v>T</v>
          </cell>
          <cell r="K245">
            <v>20</v>
          </cell>
        </row>
        <row r="246">
          <cell r="C246" t="str">
            <v>NR-SS-4A (SPS)</v>
          </cell>
          <cell r="D246" t="str">
            <v>Nikol Zabáková</v>
          </cell>
          <cell r="E246">
            <v>945508096</v>
          </cell>
          <cell r="F246" t="str">
            <v>nikolzabakova@gmail.com</v>
          </cell>
          <cell r="G246" t="str">
            <v>X</v>
          </cell>
          <cell r="H246" t="str">
            <v>X</v>
          </cell>
          <cell r="I246" t="str">
            <v>X</v>
          </cell>
          <cell r="J246" t="str">
            <v>T</v>
          </cell>
          <cell r="K246">
            <v>20</v>
          </cell>
        </row>
        <row r="247">
          <cell r="C247" t="str">
            <v>NR-SS-4C (ŠG)</v>
          </cell>
          <cell r="D247" t="str">
            <v>Denisa Čerešňáková</v>
          </cell>
          <cell r="E247">
            <v>907108205</v>
          </cell>
          <cell r="F247" t="str">
            <v>deny.ceresnakova@gmail.com</v>
          </cell>
          <cell r="G247" t="str">
            <v>X</v>
          </cell>
          <cell r="H247" t="str">
            <v>X</v>
          </cell>
          <cell r="I247" t="str">
            <v>X</v>
          </cell>
          <cell r="J247" t="str">
            <v>T</v>
          </cell>
          <cell r="K247">
            <v>20</v>
          </cell>
        </row>
        <row r="248">
          <cell r="C248" t="str">
            <v>NR-SS-5C (HA)</v>
          </cell>
          <cell r="D248" t="str">
            <v>Dominika Stümpelová</v>
          </cell>
          <cell r="E248">
            <v>948153866</v>
          </cell>
          <cell r="F248" t="str">
            <v>stumpelovadominika@gmail.com</v>
          </cell>
          <cell r="G248" t="str">
            <v>X</v>
          </cell>
          <cell r="H248" t="str">
            <v>X</v>
          </cell>
          <cell r="I248" t="str">
            <v>X</v>
          </cell>
          <cell r="J248" t="str">
            <v>T</v>
          </cell>
          <cell r="K248">
            <v>20</v>
          </cell>
        </row>
        <row r="249">
          <cell r="C249" t="str">
            <v>NR-SS-OKT (ŠG)</v>
          </cell>
          <cell r="D249" t="str">
            <v>Žaneta Osuská</v>
          </cell>
          <cell r="E249">
            <v>917440092</v>
          </cell>
          <cell r="F249" t="str">
            <v>zanetka.osuska01@gmail.com</v>
          </cell>
          <cell r="G249" t="str">
            <v>X</v>
          </cell>
          <cell r="H249" t="str">
            <v>X</v>
          </cell>
          <cell r="I249" t="str">
            <v>X</v>
          </cell>
          <cell r="J249" t="str">
            <v>T</v>
          </cell>
          <cell r="K249">
            <v>20</v>
          </cell>
        </row>
        <row r="250">
          <cell r="C250" t="str">
            <v>NR-SZS-4B</v>
          </cell>
          <cell r="D250" t="str">
            <v>Kristína Lisyová</v>
          </cell>
          <cell r="E250">
            <v>948315608</v>
          </cell>
          <cell r="F250" t="str">
            <v>lisyova.kika@gmail.com</v>
          </cell>
          <cell r="G250" t="str">
            <v>X</v>
          </cell>
          <cell r="H250" t="str">
            <v>X</v>
          </cell>
          <cell r="I250" t="str">
            <v>X</v>
          </cell>
          <cell r="J250" t="str">
            <v>T</v>
          </cell>
          <cell r="K250">
            <v>20</v>
          </cell>
        </row>
        <row r="251">
          <cell r="C251" t="str">
            <v>NR-SZS-4FL</v>
          </cell>
          <cell r="D251" t="str">
            <v>Miška Vinceová</v>
          </cell>
          <cell r="E251">
            <v>915700304</v>
          </cell>
          <cell r="F251" t="str">
            <v>miskavinceova@gmail.com</v>
          </cell>
          <cell r="G251" t="str">
            <v>X</v>
          </cell>
          <cell r="H251" t="str">
            <v>X</v>
          </cell>
          <cell r="I251" t="str">
            <v>X</v>
          </cell>
          <cell r="J251" t="str">
            <v>T</v>
          </cell>
          <cell r="K251">
            <v>20</v>
          </cell>
        </row>
        <row r="252">
          <cell r="C252" t="str">
            <v>NY-SS-4B</v>
          </cell>
          <cell r="D252" t="str">
            <v>Zuzana Šovčíková</v>
          </cell>
          <cell r="E252">
            <v>919260589</v>
          </cell>
          <cell r="F252" t="str">
            <v>zuzanasovcikova9@gmail.com</v>
          </cell>
          <cell r="G252" t="str">
            <v>X</v>
          </cell>
          <cell r="H252" t="str">
            <v>X</v>
          </cell>
          <cell r="J252" t="str">
            <v>T</v>
          </cell>
          <cell r="K252">
            <v>20</v>
          </cell>
        </row>
        <row r="253">
          <cell r="C253" t="str">
            <v>NY-SS-4CH</v>
          </cell>
          <cell r="D253" t="str">
            <v>Tomáš Šimo</v>
          </cell>
          <cell r="E253">
            <v>918197685</v>
          </cell>
          <cell r="F253" t="str">
            <v>tomas4simo@gmail.com</v>
          </cell>
          <cell r="G253" t="str">
            <v>X</v>
          </cell>
          <cell r="H253" t="str">
            <v>X</v>
          </cell>
          <cell r="J253" t="str">
            <v>T</v>
          </cell>
          <cell r="K253">
            <v>20</v>
          </cell>
        </row>
        <row r="254">
          <cell r="C254" t="str">
            <v>NY-SS-4R</v>
          </cell>
          <cell r="D254" t="str">
            <v>Milan Guláš</v>
          </cell>
          <cell r="E254">
            <v>904181985</v>
          </cell>
          <cell r="F254" t="str">
            <v>mgu662@gmail.com</v>
          </cell>
          <cell r="G254" t="str">
            <v>X</v>
          </cell>
          <cell r="H254" t="str">
            <v>X</v>
          </cell>
          <cell r="J254" t="str">
            <v>T</v>
          </cell>
          <cell r="K254">
            <v>20</v>
          </cell>
        </row>
        <row r="255">
          <cell r="C255" t="str">
            <v>NZ-GYM-OKT</v>
          </cell>
          <cell r="D255" t="str">
            <v>Tatiana Ondrejková</v>
          </cell>
          <cell r="E255">
            <v>911223644</v>
          </cell>
          <cell r="F255" t="str">
            <v>tatiankaondrejkova@gmail.com</v>
          </cell>
          <cell r="G255" t="str">
            <v>X</v>
          </cell>
          <cell r="H255" t="str">
            <v>X</v>
          </cell>
          <cell r="J255" t="str">
            <v>T</v>
          </cell>
          <cell r="K255">
            <v>20</v>
          </cell>
        </row>
        <row r="256">
          <cell r="C256" t="str">
            <v>NZ-SOSDaS-4B</v>
          </cell>
          <cell r="D256" t="str">
            <v>Monika Kuková</v>
          </cell>
          <cell r="E256">
            <v>903109834</v>
          </cell>
          <cell r="F256" t="str">
            <v>kukovamonika@zoznam.sk</v>
          </cell>
          <cell r="G256" t="str">
            <v>X</v>
          </cell>
          <cell r="H256" t="str">
            <v>X</v>
          </cell>
          <cell r="J256" t="str">
            <v>T</v>
          </cell>
          <cell r="K256">
            <v>20</v>
          </cell>
        </row>
        <row r="257">
          <cell r="C257" t="str">
            <v>NZ-SOSS-4A</v>
          </cell>
          <cell r="D257" t="str">
            <v>Rebecca Sroková</v>
          </cell>
          <cell r="E257">
            <v>902502237</v>
          </cell>
          <cell r="F257" t="str">
            <v>srokovar@gmail.com</v>
          </cell>
          <cell r="G257" t="str">
            <v>X</v>
          </cell>
          <cell r="H257" t="str">
            <v>X</v>
          </cell>
          <cell r="I257" t="str">
            <v>X</v>
          </cell>
          <cell r="J257" t="str">
            <v>T</v>
          </cell>
          <cell r="K257">
            <v>20</v>
          </cell>
        </row>
        <row r="258">
          <cell r="C258" t="str">
            <v>NZ-SS-4AP</v>
          </cell>
          <cell r="D258" t="str">
            <v>Filip Gábriš</v>
          </cell>
          <cell r="E258">
            <v>944423884</v>
          </cell>
          <cell r="F258" t="str">
            <v>filipgabris10@gmail.com</v>
          </cell>
          <cell r="G258" t="str">
            <v>X</v>
          </cell>
          <cell r="H258" t="str">
            <v>X</v>
          </cell>
          <cell r="J258" t="str">
            <v>T</v>
          </cell>
          <cell r="K258">
            <v>20</v>
          </cell>
        </row>
        <row r="259">
          <cell r="C259" t="str">
            <v>NZ-SS-4AZ</v>
          </cell>
          <cell r="D259" t="str">
            <v>Dominik Škuliba</v>
          </cell>
          <cell r="E259">
            <v>917368906</v>
          </cell>
          <cell r="F259" t="str">
            <v>dominikpaulie@gmail.com</v>
          </cell>
          <cell r="G259" t="str">
            <v>X</v>
          </cell>
          <cell r="H259" t="str">
            <v>X</v>
          </cell>
          <cell r="J259" t="str">
            <v>T</v>
          </cell>
          <cell r="K259">
            <v>20</v>
          </cell>
        </row>
        <row r="260">
          <cell r="C260" t="str">
            <v>NZ-SS-4DP</v>
          </cell>
          <cell r="D260" t="str">
            <v>Róbert Ruman</v>
          </cell>
          <cell r="E260">
            <v>915185229</v>
          </cell>
          <cell r="F260" t="str">
            <v>robi7513@gmail.com</v>
          </cell>
          <cell r="G260" t="str">
            <v>X</v>
          </cell>
          <cell r="H260" t="str">
            <v>X</v>
          </cell>
          <cell r="J260" t="str">
            <v>T</v>
          </cell>
          <cell r="K260">
            <v>20</v>
          </cell>
        </row>
        <row r="261">
          <cell r="C261" t="str">
            <v>NZ-SS-4DZ</v>
          </cell>
          <cell r="D261" t="str">
            <v>Attila Bíró</v>
          </cell>
          <cell r="E261">
            <v>949762400</v>
          </cell>
          <cell r="F261" t="str">
            <v>attila7biro@gmail.com</v>
          </cell>
          <cell r="G261" t="str">
            <v>X</v>
          </cell>
          <cell r="H261" t="str">
            <v>X</v>
          </cell>
          <cell r="J261" t="str">
            <v>T</v>
          </cell>
          <cell r="K261">
            <v>20</v>
          </cell>
        </row>
        <row r="262">
          <cell r="C262" t="str">
            <v>NZ-SS-4IT</v>
          </cell>
          <cell r="D262" t="str">
            <v>Vanesa Kociská</v>
          </cell>
          <cell r="E262">
            <v>908257468</v>
          </cell>
          <cell r="F262" t="str">
            <v>vanesakociska02@gmail.com</v>
          </cell>
          <cell r="G262" t="str">
            <v>X</v>
          </cell>
          <cell r="H262" t="str">
            <v>X</v>
          </cell>
          <cell r="J262" t="str">
            <v>T</v>
          </cell>
          <cell r="K262">
            <v>20</v>
          </cell>
        </row>
        <row r="263">
          <cell r="C263" t="str">
            <v>PB-GYM-4A</v>
          </cell>
          <cell r="D263" t="str">
            <v>Denisa Piačková</v>
          </cell>
          <cell r="E263">
            <v>904528985</v>
          </cell>
          <cell r="F263" t="str">
            <v>denisa.piackova14@gmail.com</v>
          </cell>
          <cell r="G263" t="str">
            <v>X</v>
          </cell>
          <cell r="H263" t="str">
            <v>X</v>
          </cell>
          <cell r="I263" t="str">
            <v>X</v>
          </cell>
          <cell r="J263" t="str">
            <v>T</v>
          </cell>
          <cell r="K263">
            <v>20</v>
          </cell>
        </row>
        <row r="264">
          <cell r="C264" t="str">
            <v>PB-GYM-4B</v>
          </cell>
          <cell r="D264" t="str">
            <v>Karolína Jančíková</v>
          </cell>
          <cell r="E264">
            <v>944011104</v>
          </cell>
          <cell r="F264" t="str">
            <v>karolina.janicikova@gmail.com</v>
          </cell>
          <cell r="G264" t="str">
            <v>X</v>
          </cell>
          <cell r="H264" t="str">
            <v>X</v>
          </cell>
          <cell r="I264" t="str">
            <v>X</v>
          </cell>
          <cell r="J264" t="str">
            <v>T</v>
          </cell>
          <cell r="K264">
            <v>20</v>
          </cell>
        </row>
        <row r="265">
          <cell r="C265" t="str">
            <v>PB-OA-4A</v>
          </cell>
          <cell r="D265" t="str">
            <v>Marek Proč</v>
          </cell>
          <cell r="E265">
            <v>949518440</v>
          </cell>
          <cell r="F265" t="str">
            <v>marek2001x7@gmail.com</v>
          </cell>
          <cell r="G265" t="str">
            <v>X</v>
          </cell>
          <cell r="H265" t="str">
            <v>X</v>
          </cell>
          <cell r="I265" t="str">
            <v>X</v>
          </cell>
          <cell r="J265" t="str">
            <v>T</v>
          </cell>
          <cell r="K265">
            <v>20</v>
          </cell>
        </row>
        <row r="266">
          <cell r="C266" t="str">
            <v>PB-OA-4D</v>
          </cell>
          <cell r="D266" t="str">
            <v xml:space="preserve">Anna Frištiková </v>
          </cell>
          <cell r="E266">
            <v>940240697</v>
          </cell>
          <cell r="F266" t="str">
            <v>annafristikova@gmail.com</v>
          </cell>
          <cell r="G266" t="str">
            <v>X</v>
          </cell>
          <cell r="H266" t="str">
            <v>X</v>
          </cell>
          <cell r="I266" t="str">
            <v>X</v>
          </cell>
          <cell r="J266" t="str">
            <v>T</v>
          </cell>
          <cell r="K266">
            <v>20</v>
          </cell>
        </row>
        <row r="267">
          <cell r="C267" t="str">
            <v>PB-SOSSTROJ-4C</v>
          </cell>
          <cell r="D267" t="str">
            <v>Miroslav Šuraba</v>
          </cell>
          <cell r="E267">
            <v>907197173</v>
          </cell>
          <cell r="F267" t="str">
            <v>miroslavsuraba.sk@gmail.com</v>
          </cell>
          <cell r="G267" t="str">
            <v>X</v>
          </cell>
          <cell r="H267" t="str">
            <v>X</v>
          </cell>
          <cell r="I267" t="str">
            <v>X</v>
          </cell>
          <cell r="J267" t="str">
            <v>T</v>
          </cell>
          <cell r="K267">
            <v>20</v>
          </cell>
        </row>
        <row r="268">
          <cell r="C268" t="str">
            <v>PB-SZS-4A</v>
          </cell>
          <cell r="D268" t="str">
            <v>Simona Molitorisová</v>
          </cell>
          <cell r="E268">
            <v>910153705</v>
          </cell>
          <cell r="F268" t="str">
            <v>simonatpsykes@gmail.com</v>
          </cell>
          <cell r="G268" t="str">
            <v>X</v>
          </cell>
          <cell r="H268" t="str">
            <v>X</v>
          </cell>
          <cell r="I268" t="str">
            <v>X</v>
          </cell>
          <cell r="J268" t="str">
            <v>T</v>
          </cell>
          <cell r="K268">
            <v>20</v>
          </cell>
        </row>
        <row r="269">
          <cell r="C269" t="str">
            <v>PD-GYM-4A</v>
          </cell>
          <cell r="D269" t="str">
            <v>Kristína Kiabová</v>
          </cell>
          <cell r="E269">
            <v>908574893</v>
          </cell>
          <cell r="F269" t="str">
            <v>kika.kiabova123@gmail.com</v>
          </cell>
          <cell r="G269" t="str">
            <v>X</v>
          </cell>
          <cell r="H269" t="str">
            <v>X</v>
          </cell>
          <cell r="I269" t="str">
            <v>X</v>
          </cell>
          <cell r="J269" t="str">
            <v>T</v>
          </cell>
          <cell r="K269">
            <v>20</v>
          </cell>
        </row>
        <row r="270">
          <cell r="C270" t="str">
            <v>PD-GYM-4B</v>
          </cell>
          <cell r="D270" t="str">
            <v>Martina Altofová</v>
          </cell>
          <cell r="E270">
            <v>917809202</v>
          </cell>
          <cell r="F270" t="str">
            <v>martinaaltofova00@gmail.com</v>
          </cell>
          <cell r="G270" t="str">
            <v>X</v>
          </cell>
          <cell r="H270" t="str">
            <v>X</v>
          </cell>
          <cell r="I270" t="str">
            <v>X</v>
          </cell>
          <cell r="J270" t="str">
            <v>T</v>
          </cell>
          <cell r="K270">
            <v>20</v>
          </cell>
        </row>
        <row r="271">
          <cell r="C271" t="str">
            <v>PD-GYM-4D</v>
          </cell>
          <cell r="D271" t="str">
            <v>Martina Grolmusová</v>
          </cell>
          <cell r="E271">
            <v>915039787</v>
          </cell>
          <cell r="F271" t="str">
            <v>martina.grolmusova@gmail.com</v>
          </cell>
          <cell r="G271" t="str">
            <v>X</v>
          </cell>
          <cell r="H271" t="str">
            <v>X</v>
          </cell>
          <cell r="J271" t="str">
            <v>T</v>
          </cell>
          <cell r="K271">
            <v>20</v>
          </cell>
        </row>
        <row r="272">
          <cell r="C272" t="str">
            <v>PD-GYM-4F</v>
          </cell>
          <cell r="D272" t="str">
            <v>Eva Lešáková</v>
          </cell>
          <cell r="E272">
            <v>918761256</v>
          </cell>
          <cell r="F272" t="str">
            <v>evicka@lesak.sk</v>
          </cell>
          <cell r="G272" t="str">
            <v>X</v>
          </cell>
          <cell r="H272" t="str">
            <v>X</v>
          </cell>
          <cell r="J272" t="str">
            <v>T</v>
          </cell>
          <cell r="K272">
            <v>20</v>
          </cell>
        </row>
        <row r="273">
          <cell r="C273" t="str">
            <v>PD-GYM-OKT</v>
          </cell>
          <cell r="D273" t="str">
            <v>Radovan Huba</v>
          </cell>
          <cell r="E273">
            <v>904383297</v>
          </cell>
          <cell r="F273" t="str">
            <v>radovan.huba@gmail.com</v>
          </cell>
          <cell r="G273" t="str">
            <v>X</v>
          </cell>
          <cell r="H273" t="str">
            <v>X</v>
          </cell>
          <cell r="J273" t="str">
            <v>T</v>
          </cell>
          <cell r="K273">
            <v>20</v>
          </cell>
        </row>
        <row r="274">
          <cell r="C274" t="str">
            <v>PD-PG-4G</v>
          </cell>
          <cell r="D274" t="str">
            <v xml:space="preserve">Mária Mondočková    </v>
          </cell>
          <cell r="E274">
            <v>917792834</v>
          </cell>
          <cell r="F274" t="str">
            <v>mmondockova1@gmail.com</v>
          </cell>
          <cell r="G274" t="str">
            <v>X</v>
          </cell>
          <cell r="H274" t="str">
            <v>X</v>
          </cell>
          <cell r="J274" t="str">
            <v>T</v>
          </cell>
          <cell r="K274">
            <v>20</v>
          </cell>
        </row>
        <row r="275">
          <cell r="C275" t="str">
            <v>PD-SOSTV-4A</v>
          </cell>
          <cell r="D275" t="str">
            <v>Liliana Fábryová</v>
          </cell>
          <cell r="E275">
            <v>944337424</v>
          </cell>
          <cell r="F275" t="str">
            <v>liliana2000f@gmail.com</v>
          </cell>
          <cell r="G275" t="str">
            <v>X</v>
          </cell>
          <cell r="H275" t="str">
            <v>X</v>
          </cell>
          <cell r="I275" t="str">
            <v>X</v>
          </cell>
          <cell r="J275" t="str">
            <v>T</v>
          </cell>
          <cell r="K275">
            <v>20</v>
          </cell>
        </row>
        <row r="276">
          <cell r="C276" t="str">
            <v>PD-SOSTV-4E</v>
          </cell>
          <cell r="D276" t="str">
            <v>Ivan Klimant</v>
          </cell>
          <cell r="E276">
            <v>911636541</v>
          </cell>
          <cell r="F276" t="str">
            <v>klimant8@gmail.com</v>
          </cell>
          <cell r="G276" t="str">
            <v>X</v>
          </cell>
          <cell r="H276" t="str">
            <v>X</v>
          </cell>
          <cell r="I276" t="str">
            <v>X</v>
          </cell>
          <cell r="J276" t="str">
            <v>T</v>
          </cell>
          <cell r="K276">
            <v>20</v>
          </cell>
        </row>
        <row r="277">
          <cell r="C277" t="str">
            <v>PE-GYM-4A</v>
          </cell>
          <cell r="D277" t="str">
            <v>Nikola Škríbová</v>
          </cell>
          <cell r="E277">
            <v>910658069</v>
          </cell>
          <cell r="F277" t="str">
            <v>nikola.skribova@gmail.com</v>
          </cell>
          <cell r="G277" t="str">
            <v>X</v>
          </cell>
          <cell r="H277" t="str">
            <v>X</v>
          </cell>
          <cell r="I277" t="str">
            <v>X</v>
          </cell>
          <cell r="J277" t="str">
            <v>T</v>
          </cell>
          <cell r="K277">
            <v>20</v>
          </cell>
        </row>
        <row r="278">
          <cell r="C278" t="str">
            <v>PE-SOS-4A</v>
          </cell>
          <cell r="D278" t="str">
            <v>Dominika Kollárová</v>
          </cell>
          <cell r="E278">
            <v>907073269</v>
          </cell>
          <cell r="F278" t="str">
            <v>dominikakollarova01@gmail.com</v>
          </cell>
          <cell r="G278" t="str">
            <v>X</v>
          </cell>
          <cell r="H278" t="str">
            <v>X</v>
          </cell>
          <cell r="J278" t="str">
            <v>T</v>
          </cell>
          <cell r="K278">
            <v>20</v>
          </cell>
        </row>
        <row r="279">
          <cell r="C279" t="str">
            <v>PN-GYPY-4D</v>
          </cell>
          <cell r="D279" t="str">
            <v>Terézia Zubáková</v>
          </cell>
          <cell r="E279">
            <v>904320415</v>
          </cell>
          <cell r="F279" t="str">
            <v>terizubakova@gmail.com</v>
          </cell>
          <cell r="G279" t="str">
            <v>X</v>
          </cell>
          <cell r="H279" t="str">
            <v>X</v>
          </cell>
          <cell r="J279" t="str">
            <v>T</v>
          </cell>
          <cell r="K279">
            <v>20</v>
          </cell>
        </row>
        <row r="280">
          <cell r="C280" t="str">
            <v>PN-GYPY-OKT</v>
          </cell>
          <cell r="D280" t="str">
            <v>Karin Ondrejovičová</v>
          </cell>
          <cell r="E280">
            <v>902545444</v>
          </cell>
          <cell r="F280" t="str">
            <v>karin.ondrejovic@gmail.com</v>
          </cell>
          <cell r="G280" t="str">
            <v>X</v>
          </cell>
          <cell r="H280" t="str">
            <v>X</v>
          </cell>
          <cell r="J280" t="str">
            <v>T</v>
          </cell>
          <cell r="K280">
            <v>20</v>
          </cell>
        </row>
        <row r="281">
          <cell r="C281" t="str">
            <v>PN-HA-5A (5r)</v>
          </cell>
          <cell r="D281" t="str">
            <v>Kristína Honeková</v>
          </cell>
          <cell r="E281">
            <v>945461882</v>
          </cell>
          <cell r="F281" t="str">
            <v>kristina.honekova24@gmail.com</v>
          </cell>
          <cell r="G281" t="str">
            <v>X</v>
          </cell>
          <cell r="H281" t="str">
            <v>X</v>
          </cell>
          <cell r="I281" t="str">
            <v>X</v>
          </cell>
          <cell r="J281" t="str">
            <v>T</v>
          </cell>
          <cell r="K281">
            <v>20</v>
          </cell>
        </row>
        <row r="282">
          <cell r="C282" t="str">
            <v>PN-HA-5B (5r)</v>
          </cell>
          <cell r="D282" t="str">
            <v>Natália Šnablová</v>
          </cell>
          <cell r="E282">
            <v>907602947</v>
          </cell>
          <cell r="F282" t="str">
            <v>natkabozikova3@gmail.com</v>
          </cell>
          <cell r="G282" t="str">
            <v>X</v>
          </cell>
          <cell r="H282" t="str">
            <v>X</v>
          </cell>
          <cell r="I282" t="str">
            <v>X</v>
          </cell>
          <cell r="J282" t="str">
            <v>T</v>
          </cell>
          <cell r="K282">
            <v>20</v>
          </cell>
        </row>
        <row r="283">
          <cell r="C283" t="str">
            <v>PN-SOSZ-4A</v>
          </cell>
          <cell r="D283" t="str">
            <v>Tomáš Pápay</v>
          </cell>
          <cell r="E283">
            <v>907505360</v>
          </cell>
          <cell r="F283" t="str">
            <v>tomas046@centrum.sk</v>
          </cell>
          <cell r="G283" t="str">
            <v>X</v>
          </cell>
          <cell r="H283" t="str">
            <v>X</v>
          </cell>
          <cell r="J283" t="str">
            <v>T</v>
          </cell>
          <cell r="K283">
            <v>20</v>
          </cell>
        </row>
        <row r="284">
          <cell r="C284" t="str">
            <v>PN-SPSE-4D</v>
          </cell>
          <cell r="D284" t="str">
            <v>Martin Kováč</v>
          </cell>
          <cell r="E284">
            <v>950454042</v>
          </cell>
          <cell r="F284" t="str">
            <v>martin.kovac01@gmail.com</v>
          </cell>
          <cell r="G284" t="str">
            <v>X</v>
          </cell>
          <cell r="H284" t="str">
            <v>X</v>
          </cell>
          <cell r="J284" t="str">
            <v>T</v>
          </cell>
          <cell r="K284">
            <v>20</v>
          </cell>
        </row>
        <row r="285">
          <cell r="C285" t="str">
            <v>PO-ELBA-4A</v>
          </cell>
          <cell r="D285" t="str">
            <v>Matúš Krupár</v>
          </cell>
          <cell r="E285">
            <v>917254103</v>
          </cell>
          <cell r="F285" t="str">
            <v>krupar.matus@gmail.com</v>
          </cell>
          <cell r="G285" t="str">
            <v>X</v>
          </cell>
          <cell r="H285" t="str">
            <v>X</v>
          </cell>
          <cell r="I285" t="str">
            <v>X</v>
          </cell>
          <cell r="J285" t="str">
            <v>T</v>
          </cell>
          <cell r="K285">
            <v>20</v>
          </cell>
        </row>
        <row r="286">
          <cell r="C286" t="str">
            <v>PO-GJAR-4A</v>
          </cell>
          <cell r="D286" t="str">
            <v>Soňa Makranská</v>
          </cell>
          <cell r="E286">
            <v>950513871</v>
          </cell>
          <cell r="F286" t="str">
            <v>sona.makranska@gmail.com</v>
          </cell>
          <cell r="G286" t="str">
            <v>X</v>
          </cell>
          <cell r="H286" t="str">
            <v>X</v>
          </cell>
          <cell r="I286" t="str">
            <v>X</v>
          </cell>
          <cell r="J286" t="str">
            <v>T</v>
          </cell>
          <cell r="K286">
            <v>20</v>
          </cell>
        </row>
        <row r="287">
          <cell r="C287" t="str">
            <v>PO-GJAR-4B</v>
          </cell>
          <cell r="D287" t="str">
            <v>Simona Mrázová</v>
          </cell>
          <cell r="E287">
            <v>907632213</v>
          </cell>
          <cell r="F287" t="str">
            <v>simulienka53@gmail.com</v>
          </cell>
          <cell r="G287" t="str">
            <v>X</v>
          </cell>
          <cell r="H287" t="str">
            <v>X</v>
          </cell>
          <cell r="I287" t="str">
            <v>X</v>
          </cell>
          <cell r="J287" t="str">
            <v>T</v>
          </cell>
          <cell r="K287">
            <v>20</v>
          </cell>
        </row>
        <row r="288">
          <cell r="C288" t="str">
            <v>PO-GK2-4A</v>
          </cell>
          <cell r="D288" t="str">
            <v>Sarah Erica Fecková</v>
          </cell>
          <cell r="E288">
            <v>915376407</v>
          </cell>
          <cell r="F288" t="str">
            <v>sarahfeckova56@gmail.com</v>
          </cell>
          <cell r="G288" t="str">
            <v>X</v>
          </cell>
          <cell r="H288" t="str">
            <v>X</v>
          </cell>
          <cell r="I288" t="str">
            <v>X</v>
          </cell>
          <cell r="J288" t="str">
            <v>T</v>
          </cell>
          <cell r="K288">
            <v>20</v>
          </cell>
        </row>
        <row r="289">
          <cell r="C289" t="str">
            <v>PO-GK2-5BB (5r)</v>
          </cell>
          <cell r="D289" t="str">
            <v xml:space="preserve">Vanessa Ivanková </v>
          </cell>
          <cell r="E289">
            <v>915432733</v>
          </cell>
          <cell r="F289" t="str">
            <v>vanessaivankova1@gmail.com</v>
          </cell>
          <cell r="G289" t="str">
            <v>X</v>
          </cell>
          <cell r="H289" t="str">
            <v>X</v>
          </cell>
          <cell r="I289" t="str">
            <v>X</v>
          </cell>
          <cell r="J289" t="str">
            <v>T</v>
          </cell>
          <cell r="K289">
            <v>20</v>
          </cell>
        </row>
        <row r="290">
          <cell r="C290" t="str">
            <v>PO-GPPG-4A</v>
          </cell>
          <cell r="D290" t="str">
            <v>Tamara Brajová</v>
          </cell>
          <cell r="E290">
            <v>915355270</v>
          </cell>
          <cell r="F290" t="str">
            <v>tamarka.brajova@gmail.com</v>
          </cell>
          <cell r="G290" t="str">
            <v>X</v>
          </cell>
          <cell r="H290" t="str">
            <v>X</v>
          </cell>
          <cell r="J290" t="str">
            <v>T</v>
          </cell>
          <cell r="K290">
            <v>20</v>
          </cell>
        </row>
        <row r="291">
          <cell r="C291" t="str">
            <v>PO-HA-5A (5r)</v>
          </cell>
          <cell r="D291" t="str">
            <v>Timea Holoďáková</v>
          </cell>
          <cell r="E291">
            <v>940358403</v>
          </cell>
          <cell r="F291" t="str">
            <v>holodakova000@gmail.com</v>
          </cell>
          <cell r="G291" t="str">
            <v>X</v>
          </cell>
          <cell r="H291" t="str">
            <v>X</v>
          </cell>
          <cell r="I291" t="str">
            <v>X</v>
          </cell>
          <cell r="J291" t="str">
            <v>T</v>
          </cell>
          <cell r="K291">
            <v>20</v>
          </cell>
        </row>
        <row r="292">
          <cell r="C292" t="str">
            <v>PO-HA-5C (5r)</v>
          </cell>
          <cell r="D292" t="str">
            <v>Tomáš Olejčuk</v>
          </cell>
          <cell r="E292">
            <v>910838252</v>
          </cell>
          <cell r="F292" t="str">
            <v>tomas.olejcuk@gmail.com</v>
          </cell>
          <cell r="G292" t="str">
            <v>X</v>
          </cell>
          <cell r="H292" t="str">
            <v>X</v>
          </cell>
          <cell r="I292" t="str">
            <v>X</v>
          </cell>
          <cell r="J292" t="str">
            <v>T</v>
          </cell>
          <cell r="K292">
            <v>20</v>
          </cell>
        </row>
        <row r="293">
          <cell r="C293" t="str">
            <v>PO-HA-5D (5r)</v>
          </cell>
          <cell r="D293" t="str">
            <v>Jozefína Kišeľová</v>
          </cell>
          <cell r="E293">
            <v>904668008</v>
          </cell>
          <cell r="F293" t="str">
            <v>sestrakiselova3@gmail.com</v>
          </cell>
          <cell r="G293" t="str">
            <v>X</v>
          </cell>
          <cell r="H293" t="str">
            <v>X</v>
          </cell>
          <cell r="I293" t="str">
            <v>X</v>
          </cell>
          <cell r="J293" t="str">
            <v>T</v>
          </cell>
          <cell r="K293">
            <v>20</v>
          </cell>
        </row>
        <row r="294">
          <cell r="C294" t="str">
            <v>PO-OA-4B</v>
          </cell>
          <cell r="D294" t="str">
            <v>Bibiana Eliášová</v>
          </cell>
          <cell r="E294">
            <v>915175934</v>
          </cell>
          <cell r="F294" t="str">
            <v>bibiana.eliasova@gmail.com</v>
          </cell>
          <cell r="G294" t="str">
            <v>X</v>
          </cell>
          <cell r="H294" t="str">
            <v>X</v>
          </cell>
          <cell r="I294" t="str">
            <v>X</v>
          </cell>
          <cell r="J294" t="str">
            <v>T</v>
          </cell>
          <cell r="K294">
            <v>20</v>
          </cell>
        </row>
        <row r="295">
          <cell r="C295" t="str">
            <v>PO-SOA-4OL</v>
          </cell>
          <cell r="D295" t="str">
            <v>Alexander Komár</v>
          </cell>
          <cell r="E295">
            <v>950432533</v>
          </cell>
          <cell r="F295" t="str">
            <v>alexkomar2012@gmail.com</v>
          </cell>
          <cell r="G295" t="str">
            <v>X</v>
          </cell>
          <cell r="H295" t="str">
            <v>X</v>
          </cell>
          <cell r="J295" t="str">
            <v>T</v>
          </cell>
          <cell r="K295">
            <v>20</v>
          </cell>
        </row>
        <row r="296">
          <cell r="C296" t="str">
            <v>PO-SOSD-4A</v>
          </cell>
          <cell r="D296" t="str">
            <v>Ján Lucák</v>
          </cell>
          <cell r="E296">
            <v>944216710</v>
          </cell>
          <cell r="F296" t="str">
            <v>lucak.jan@azet.sk</v>
          </cell>
          <cell r="G296" t="str">
            <v>X</v>
          </cell>
          <cell r="H296" t="str">
            <v>X</v>
          </cell>
          <cell r="J296" t="str">
            <v>T</v>
          </cell>
          <cell r="K296">
            <v>20</v>
          </cell>
        </row>
        <row r="297">
          <cell r="C297" t="str">
            <v>PO-SOSP-4A</v>
          </cell>
          <cell r="D297" t="str">
            <v>Zuzana Majcherová</v>
          </cell>
          <cell r="E297">
            <v>949419769</v>
          </cell>
          <cell r="F297" t="str">
            <v>zuzanamajcherova95@gmail.com</v>
          </cell>
          <cell r="G297" t="str">
            <v>X</v>
          </cell>
          <cell r="H297" t="str">
            <v>X</v>
          </cell>
          <cell r="I297" t="str">
            <v>X</v>
          </cell>
          <cell r="J297" t="str">
            <v>T</v>
          </cell>
          <cell r="K297">
            <v>20</v>
          </cell>
        </row>
        <row r="298">
          <cell r="C298" t="str">
            <v>PO-SOSP-4B</v>
          </cell>
          <cell r="D298" t="str">
            <v>Stella Szentpétery</v>
          </cell>
          <cell r="E298">
            <v>940884163</v>
          </cell>
          <cell r="F298" t="str">
            <v>stellaszentpetery@gmail.com</v>
          </cell>
          <cell r="G298" t="str">
            <v>X</v>
          </cell>
          <cell r="H298" t="str">
            <v>X</v>
          </cell>
          <cell r="I298" t="str">
            <v>X</v>
          </cell>
          <cell r="J298" t="str">
            <v>T</v>
          </cell>
          <cell r="K298">
            <v>20</v>
          </cell>
        </row>
        <row r="299">
          <cell r="C299" t="str">
            <v>PO-SOSP-4C</v>
          </cell>
          <cell r="D299" t="str">
            <v>Sarah Paľuchová</v>
          </cell>
          <cell r="E299">
            <v>940783387</v>
          </cell>
          <cell r="F299" t="str">
            <v>sarah.paluchova14@gmail.com</v>
          </cell>
          <cell r="G299" t="str">
            <v>X</v>
          </cell>
          <cell r="H299" t="str">
            <v>X</v>
          </cell>
          <cell r="I299" t="str">
            <v>X</v>
          </cell>
          <cell r="J299" t="str">
            <v>T</v>
          </cell>
          <cell r="K299">
            <v>20</v>
          </cell>
        </row>
        <row r="300">
          <cell r="C300" t="str">
            <v>PO-SOSP-4D</v>
          </cell>
          <cell r="D300" t="str">
            <v>Dominika Novysedláková</v>
          </cell>
          <cell r="E300">
            <v>917392789</v>
          </cell>
          <cell r="F300" t="str">
            <v>novysedlakovadominika@gmail.com</v>
          </cell>
          <cell r="G300" t="str">
            <v>X</v>
          </cell>
          <cell r="H300" t="str">
            <v>X</v>
          </cell>
          <cell r="J300" t="str">
            <v>T</v>
          </cell>
          <cell r="K300">
            <v>20</v>
          </cell>
        </row>
        <row r="301">
          <cell r="C301" t="str">
            <v>PO-SOST-4B</v>
          </cell>
          <cell r="D301" t="str">
            <v>Filip Tkáč</v>
          </cell>
          <cell r="E301">
            <v>915226604</v>
          </cell>
          <cell r="F301" t="str">
            <v>tkacfilip01@gmail.com</v>
          </cell>
          <cell r="G301" t="str">
            <v>X</v>
          </cell>
          <cell r="H301" t="str">
            <v>X</v>
          </cell>
          <cell r="J301" t="str">
            <v>T</v>
          </cell>
          <cell r="K301">
            <v>20</v>
          </cell>
        </row>
        <row r="302">
          <cell r="C302" t="str">
            <v>PO-SPSE-4A</v>
          </cell>
          <cell r="D302" t="str">
            <v>Pavol Harčarufka</v>
          </cell>
          <cell r="E302">
            <v>944391457</v>
          </cell>
          <cell r="F302" t="str">
            <v>harcarufka@spse-po.sk</v>
          </cell>
          <cell r="G302" t="str">
            <v>X</v>
          </cell>
          <cell r="H302" t="str">
            <v>X</v>
          </cell>
          <cell r="I302" t="str">
            <v>X</v>
          </cell>
          <cell r="J302" t="str">
            <v>T</v>
          </cell>
          <cell r="K302">
            <v>20</v>
          </cell>
        </row>
        <row r="303">
          <cell r="C303" t="str">
            <v>PO-SPSE-4F</v>
          </cell>
          <cell r="D303" t="str">
            <v>Adam Volko</v>
          </cell>
          <cell r="E303">
            <v>902581133</v>
          </cell>
          <cell r="F303" t="str">
            <v>volko@spse-po.sk</v>
          </cell>
          <cell r="G303" t="str">
            <v>X</v>
          </cell>
          <cell r="H303" t="str">
            <v>X</v>
          </cell>
          <cell r="I303" t="str">
            <v>X</v>
          </cell>
          <cell r="J303" t="str">
            <v>T</v>
          </cell>
          <cell r="K303">
            <v>20</v>
          </cell>
        </row>
        <row r="304">
          <cell r="C304" t="str">
            <v>PO-SPSE-4SB</v>
          </cell>
          <cell r="D304" t="str">
            <v>Katarína Istoňová</v>
          </cell>
          <cell r="E304">
            <v>908413500</v>
          </cell>
          <cell r="F304" t="str">
            <v>katarina.istonova@gmail.com</v>
          </cell>
          <cell r="G304" t="str">
            <v>X</v>
          </cell>
          <cell r="H304" t="str">
            <v>X</v>
          </cell>
          <cell r="I304" t="str">
            <v>X</v>
          </cell>
          <cell r="J304" t="str">
            <v>T</v>
          </cell>
          <cell r="K304">
            <v>20</v>
          </cell>
        </row>
        <row r="305">
          <cell r="C305" t="str">
            <v>PO-SPSS-4A</v>
          </cell>
          <cell r="D305" t="str">
            <v>Sebastián Barna</v>
          </cell>
          <cell r="E305">
            <v>917836481</v>
          </cell>
          <cell r="F305" t="str">
            <v>sebastianbarna9@gmail.com</v>
          </cell>
          <cell r="G305" t="str">
            <v>X</v>
          </cell>
          <cell r="H305" t="str">
            <v>X</v>
          </cell>
          <cell r="I305" t="str">
            <v>X</v>
          </cell>
          <cell r="J305" t="str">
            <v>T</v>
          </cell>
          <cell r="K305">
            <v>20</v>
          </cell>
        </row>
        <row r="306">
          <cell r="C306" t="str">
            <v>PO-SPSS-4B</v>
          </cell>
          <cell r="D306" t="str">
            <v>Natália Tirpáková</v>
          </cell>
          <cell r="E306">
            <v>915262625</v>
          </cell>
          <cell r="F306" t="str">
            <v>natalia.tirpakova@gmail.com</v>
          </cell>
          <cell r="G306" t="str">
            <v>X</v>
          </cell>
          <cell r="H306" t="str">
            <v>X</v>
          </cell>
          <cell r="I306" t="str">
            <v>X</v>
          </cell>
          <cell r="J306" t="str">
            <v>T</v>
          </cell>
          <cell r="K306">
            <v>20</v>
          </cell>
        </row>
        <row r="307">
          <cell r="C307" t="str">
            <v>PO-SPSS-4C</v>
          </cell>
          <cell r="D307" t="str">
            <v>Ľuboš Krescanko</v>
          </cell>
          <cell r="E307">
            <v>915457325</v>
          </cell>
          <cell r="F307" t="str">
            <v>krescanko92@gmail.com</v>
          </cell>
          <cell r="G307" t="str">
            <v>X</v>
          </cell>
          <cell r="H307" t="str">
            <v>X</v>
          </cell>
          <cell r="I307" t="str">
            <v>X</v>
          </cell>
          <cell r="J307" t="str">
            <v>T</v>
          </cell>
          <cell r="K307">
            <v>20</v>
          </cell>
        </row>
        <row r="308">
          <cell r="C308" t="str">
            <v>PO-SSLP-4A (GYM)</v>
          </cell>
          <cell r="D308" t="str">
            <v>Timea Mattová</v>
          </cell>
          <cell r="E308">
            <v>918038645</v>
          </cell>
          <cell r="F308" t="str">
            <v>timea.mattova@gmail.com</v>
          </cell>
          <cell r="G308" t="str">
            <v>X</v>
          </cell>
          <cell r="H308" t="str">
            <v>X</v>
          </cell>
          <cell r="J308" t="str">
            <v>T</v>
          </cell>
          <cell r="K308">
            <v>20</v>
          </cell>
        </row>
        <row r="309">
          <cell r="C309" t="str">
            <v>PO-SSLP-4B</v>
          </cell>
          <cell r="D309" t="str">
            <v>Martin Kniš</v>
          </cell>
          <cell r="E309">
            <v>917564087</v>
          </cell>
          <cell r="F309" t="str">
            <v>martin.knis112@gmail.com</v>
          </cell>
          <cell r="G309" t="str">
            <v>X</v>
          </cell>
          <cell r="H309" t="str">
            <v>X</v>
          </cell>
          <cell r="I309" t="str">
            <v>X</v>
          </cell>
          <cell r="J309" t="str">
            <v>T</v>
          </cell>
          <cell r="K309">
            <v>20</v>
          </cell>
        </row>
        <row r="310">
          <cell r="C310" t="str">
            <v>PO-SSLP-4D</v>
          </cell>
          <cell r="D310" t="str">
            <v>Daniel Kušnír</v>
          </cell>
          <cell r="E310">
            <v>917765885</v>
          </cell>
          <cell r="F310" t="str">
            <v>daniel.kusnir93@gmail.com</v>
          </cell>
          <cell r="G310" t="str">
            <v>X</v>
          </cell>
          <cell r="J310" t="str">
            <v>T</v>
          </cell>
          <cell r="K310">
            <v>20</v>
          </cell>
        </row>
        <row r="311">
          <cell r="C311" t="str">
            <v>PO-SSLP-4E</v>
          </cell>
          <cell r="D311" t="str">
            <v>Patrik Baran</v>
          </cell>
          <cell r="E311">
            <v>904263378</v>
          </cell>
          <cell r="F311" t="str">
            <v>patrikbaran25@gmail.com</v>
          </cell>
          <cell r="G311" t="str">
            <v>X</v>
          </cell>
          <cell r="H311" t="str">
            <v>X</v>
          </cell>
          <cell r="I311" t="str">
            <v>X</v>
          </cell>
          <cell r="J311" t="str">
            <v>T</v>
          </cell>
          <cell r="K311">
            <v>20</v>
          </cell>
        </row>
        <row r="312">
          <cell r="C312" t="str">
            <v>PO-SSLP-4E_2</v>
          </cell>
          <cell r="D312" t="str">
            <v>Jakub Skrip</v>
          </cell>
          <cell r="E312">
            <v>948279764</v>
          </cell>
          <cell r="F312" t="str">
            <v>jakub.skrip22@gmail.com</v>
          </cell>
          <cell r="G312" t="str">
            <v>X</v>
          </cell>
          <cell r="H312" t="str">
            <v>X</v>
          </cell>
          <cell r="I312" t="str">
            <v>X</v>
          </cell>
          <cell r="J312" t="str">
            <v>T</v>
          </cell>
          <cell r="K312">
            <v>20</v>
          </cell>
        </row>
        <row r="313">
          <cell r="C313" t="str">
            <v>PO-SZS-4A</v>
          </cell>
          <cell r="D313" t="str">
            <v>Michaela Imrichová</v>
          </cell>
          <cell r="E313">
            <v>944818985</v>
          </cell>
          <cell r="F313" t="str">
            <v>michaela.imrichova5@gmail.com</v>
          </cell>
          <cell r="G313" t="str">
            <v>X</v>
          </cell>
          <cell r="H313" t="str">
            <v>X</v>
          </cell>
          <cell r="J313" t="str">
            <v>T-na ucet dec</v>
          </cell>
          <cell r="K313" t="str">
            <v/>
          </cell>
        </row>
        <row r="314">
          <cell r="C314" t="str">
            <v>PO-SZS-4C</v>
          </cell>
          <cell r="D314" t="str">
            <v>Miriam Kollárová</v>
          </cell>
          <cell r="E314">
            <v>918262048</v>
          </cell>
          <cell r="F314" t="str">
            <v>miriamkollarova3@gmail.com</v>
          </cell>
          <cell r="G314" t="str">
            <v>X</v>
          </cell>
          <cell r="H314" t="str">
            <v>x</v>
          </cell>
          <cell r="J314" t="str">
            <v>T</v>
          </cell>
          <cell r="K314">
            <v>20</v>
          </cell>
        </row>
        <row r="315">
          <cell r="C315" t="str">
            <v>PO-SZS-4D</v>
          </cell>
          <cell r="D315" t="str">
            <v>Daniela Cicoňová</v>
          </cell>
          <cell r="E315">
            <v>904390367</v>
          </cell>
          <cell r="F315" t="str">
            <v>daniela.ciconova@gmail.com</v>
          </cell>
          <cell r="G315" t="str">
            <v>X</v>
          </cell>
          <cell r="H315" t="str">
            <v>X</v>
          </cell>
          <cell r="I315" t="str">
            <v>X</v>
          </cell>
          <cell r="J315" t="str">
            <v>T</v>
          </cell>
          <cell r="K315">
            <v>20</v>
          </cell>
        </row>
        <row r="316">
          <cell r="C316" t="str">
            <v>PO-SZSsvB-4A</v>
          </cell>
          <cell r="D316" t="str">
            <v>Klára Reváková</v>
          </cell>
          <cell r="E316">
            <v>948757780</v>
          </cell>
          <cell r="F316" t="str">
            <v>klarika12516@gmail.com</v>
          </cell>
          <cell r="G316" t="str">
            <v>X</v>
          </cell>
          <cell r="H316" t="str">
            <v>X</v>
          </cell>
          <cell r="J316" t="str">
            <v>T</v>
          </cell>
          <cell r="K316">
            <v>20</v>
          </cell>
        </row>
        <row r="317">
          <cell r="C317" t="str">
            <v>PO-SZSsvB-4B</v>
          </cell>
          <cell r="D317" t="str">
            <v>Lýdia Dragoňová</v>
          </cell>
          <cell r="E317">
            <v>940841110</v>
          </cell>
          <cell r="F317" t="str">
            <v xml:space="preserve">lyduskadragonova@gmail.com </v>
          </cell>
          <cell r="G317" t="str">
            <v>X</v>
          </cell>
          <cell r="H317" t="str">
            <v>X</v>
          </cell>
          <cell r="I317" t="str">
            <v>X</v>
          </cell>
          <cell r="J317" t="str">
            <v>T</v>
          </cell>
          <cell r="K317">
            <v>20</v>
          </cell>
        </row>
        <row r="318">
          <cell r="C318" t="str">
            <v>PP-GPDT-4A</v>
          </cell>
          <cell r="D318" t="str">
            <v>Viki Bartková</v>
          </cell>
          <cell r="E318">
            <v>915159228</v>
          </cell>
          <cell r="F318" t="str">
            <v>viki.bartkova12@gmail.com</v>
          </cell>
          <cell r="G318" t="str">
            <v>X</v>
          </cell>
          <cell r="H318" t="str">
            <v>X</v>
          </cell>
          <cell r="I318" t="str">
            <v>X</v>
          </cell>
          <cell r="J318" t="str">
            <v>T</v>
          </cell>
          <cell r="K318">
            <v>20</v>
          </cell>
        </row>
        <row r="319">
          <cell r="C319" t="str">
            <v>PP-GPDT-BS-5E (5r)</v>
          </cell>
          <cell r="D319" t="str">
            <v>Barbora Margetajová</v>
          </cell>
          <cell r="E319">
            <v>904370839</v>
          </cell>
          <cell r="F319" t="str">
            <v>barbora.margetajova@gmail.com</v>
          </cell>
          <cell r="G319" t="str">
            <v>X</v>
          </cell>
          <cell r="H319" t="str">
            <v>X</v>
          </cell>
          <cell r="I319" t="str">
            <v>X</v>
          </cell>
          <cell r="J319" t="str">
            <v>T</v>
          </cell>
          <cell r="K319">
            <v>20</v>
          </cell>
        </row>
        <row r="320">
          <cell r="C320" t="str">
            <v>PP-GPUK-4GS</v>
          </cell>
          <cell r="D320" t="str">
            <v>Petra Píchová</v>
          </cell>
          <cell r="E320">
            <v>911415461</v>
          </cell>
          <cell r="F320" t="str">
            <v>pichova.p142@gmail.com</v>
          </cell>
          <cell r="G320" t="str">
            <v>X</v>
          </cell>
          <cell r="H320" t="str">
            <v>X</v>
          </cell>
          <cell r="I320" t="str">
            <v>X</v>
          </cell>
          <cell r="J320" t="str">
            <v>T</v>
          </cell>
          <cell r="K320">
            <v>20</v>
          </cell>
        </row>
        <row r="321">
          <cell r="C321" t="str">
            <v>PP-OA-4B</v>
          </cell>
          <cell r="D321" t="str">
            <v>Diana Kočová</v>
          </cell>
          <cell r="E321">
            <v>944197742</v>
          </cell>
          <cell r="F321" t="str">
            <v>dianicek19@gmail.com</v>
          </cell>
          <cell r="G321" t="str">
            <v>X</v>
          </cell>
          <cell r="H321" t="str">
            <v>X</v>
          </cell>
          <cell r="I321" t="str">
            <v>X</v>
          </cell>
          <cell r="J321" t="str">
            <v>T</v>
          </cell>
          <cell r="K321">
            <v>20</v>
          </cell>
        </row>
        <row r="322">
          <cell r="C322" t="str">
            <v>PP-OA-4C</v>
          </cell>
          <cell r="D322" t="str">
            <v>Sofia Šepitková</v>
          </cell>
          <cell r="E322">
            <v>902792217</v>
          </cell>
          <cell r="F322" t="str">
            <v>sofia.sepitkova145@gmail.com</v>
          </cell>
          <cell r="G322" t="str">
            <v>X</v>
          </cell>
          <cell r="H322" t="str">
            <v>X</v>
          </cell>
          <cell r="I322" t="str">
            <v>X</v>
          </cell>
          <cell r="J322" t="str">
            <v>T</v>
          </cell>
          <cell r="K322">
            <v>20</v>
          </cell>
        </row>
        <row r="323">
          <cell r="C323" t="str">
            <v>PP-SPS-4EA</v>
          </cell>
          <cell r="D323" t="str">
            <v>Ján Alexy</v>
          </cell>
          <cell r="E323">
            <v>949179508</v>
          </cell>
          <cell r="F323" t="str">
            <v>alexyjan24@gmail.com</v>
          </cell>
          <cell r="G323" t="str">
            <v>X</v>
          </cell>
          <cell r="H323" t="str">
            <v>X</v>
          </cell>
          <cell r="J323" t="str">
            <v>T</v>
          </cell>
          <cell r="K323">
            <v>20</v>
          </cell>
        </row>
        <row r="324">
          <cell r="C324" t="str">
            <v>PP-SSOS-4N</v>
          </cell>
          <cell r="D324" t="str">
            <v>Petra Kruppová</v>
          </cell>
          <cell r="E324">
            <v>944252845</v>
          </cell>
          <cell r="F324" t="str">
            <v>kruppovapetra@gmail.com</v>
          </cell>
          <cell r="G324" t="str">
            <v>X</v>
          </cell>
          <cell r="H324" t="str">
            <v>X</v>
          </cell>
          <cell r="I324" t="str">
            <v>X</v>
          </cell>
          <cell r="J324" t="str">
            <v>T</v>
          </cell>
          <cell r="K324">
            <v>20</v>
          </cell>
        </row>
        <row r="325">
          <cell r="C325" t="str">
            <v>PP-SZS-4ZAB</v>
          </cell>
          <cell r="D325" t="str">
            <v>Mária Grešová</v>
          </cell>
          <cell r="E325">
            <v>948413428</v>
          </cell>
          <cell r="F325" t="str">
            <v>mar.gresova@gmail.com</v>
          </cell>
          <cell r="G325" t="str">
            <v>X</v>
          </cell>
          <cell r="H325" t="str">
            <v>X</v>
          </cell>
          <cell r="J325" t="str">
            <v>T</v>
          </cell>
          <cell r="K325">
            <v>20</v>
          </cell>
        </row>
        <row r="326">
          <cell r="C326" t="str">
            <v>PP-TA-4B</v>
          </cell>
          <cell r="D326" t="str">
            <v>Natália Petrilová</v>
          </cell>
          <cell r="E326">
            <v>917057461</v>
          </cell>
          <cell r="F326" t="str">
            <v>natalia.petrilova@gmail.com</v>
          </cell>
          <cell r="G326" t="str">
            <v>X</v>
          </cell>
          <cell r="H326" t="str">
            <v>X</v>
          </cell>
          <cell r="I326" t="str">
            <v>X</v>
          </cell>
          <cell r="J326" t="str">
            <v>T</v>
          </cell>
          <cell r="K326">
            <v>20</v>
          </cell>
        </row>
        <row r="327">
          <cell r="C327" t="str">
            <v>PP-TA-4C</v>
          </cell>
          <cell r="D327" t="str">
            <v>Norbert Ágh</v>
          </cell>
          <cell r="E327">
            <v>910989747</v>
          </cell>
          <cell r="F327" t="str">
            <v>2a0g0h1@gmail.com</v>
          </cell>
          <cell r="G327" t="str">
            <v>X</v>
          </cell>
          <cell r="H327" t="str">
            <v>X</v>
          </cell>
          <cell r="I327" t="str">
            <v>X</v>
          </cell>
          <cell r="J327" t="str">
            <v>T</v>
          </cell>
          <cell r="K327">
            <v>20</v>
          </cell>
        </row>
        <row r="328">
          <cell r="C328" t="str">
            <v>PP-TA-4D</v>
          </cell>
          <cell r="D328" t="str">
            <v>Erika Orlovská</v>
          </cell>
          <cell r="E328">
            <v>944735990</v>
          </cell>
          <cell r="F328" t="str">
            <v>erika.orlovska.269@gmail.com</v>
          </cell>
          <cell r="G328" t="str">
            <v>X</v>
          </cell>
          <cell r="H328" t="str">
            <v>X</v>
          </cell>
          <cell r="I328" t="str">
            <v>X</v>
          </cell>
          <cell r="J328" t="str">
            <v>T</v>
          </cell>
          <cell r="K328">
            <v>20</v>
          </cell>
        </row>
        <row r="329">
          <cell r="C329" t="str">
            <v>PU-OAS-5HA (5r)</v>
          </cell>
          <cell r="D329" t="str">
            <v>Paulína Satinová</v>
          </cell>
          <cell r="E329">
            <v>910409759</v>
          </cell>
          <cell r="F329" t="str">
            <v>paulina.satinova@gmail.com</v>
          </cell>
          <cell r="G329" t="str">
            <v>X</v>
          </cell>
          <cell r="H329" t="str">
            <v>X</v>
          </cell>
          <cell r="I329" t="str">
            <v>X</v>
          </cell>
          <cell r="J329" t="str">
            <v>T</v>
          </cell>
          <cell r="K329">
            <v>20</v>
          </cell>
        </row>
        <row r="330">
          <cell r="C330" t="str">
            <v>Rajec-GYM-4A</v>
          </cell>
          <cell r="D330" t="str">
            <v>Lucia Šimeková</v>
          </cell>
          <cell r="E330">
            <v>918185946</v>
          </cell>
          <cell r="F330" t="str">
            <v>luckasimekova@gmail.com</v>
          </cell>
          <cell r="G330" t="str">
            <v>X</v>
          </cell>
          <cell r="H330" t="str">
            <v>X</v>
          </cell>
          <cell r="I330" t="str">
            <v>X</v>
          </cell>
          <cell r="J330" t="str">
            <v>T</v>
          </cell>
          <cell r="K330">
            <v>20</v>
          </cell>
        </row>
        <row r="331">
          <cell r="C331" t="str">
            <v>RK-GSA-4A</v>
          </cell>
          <cell r="D331" t="str">
            <v>Alexandra Lukáčová</v>
          </cell>
          <cell r="E331">
            <v>908217040</v>
          </cell>
          <cell r="F331" t="str">
            <v>alexandralukacovaa@gmail.com</v>
          </cell>
          <cell r="G331" t="str">
            <v>X</v>
          </cell>
          <cell r="H331" t="str">
            <v>X</v>
          </cell>
          <cell r="I331" t="str">
            <v>X</v>
          </cell>
          <cell r="J331" t="str">
            <v>T</v>
          </cell>
          <cell r="K331">
            <v>20</v>
          </cell>
        </row>
        <row r="332">
          <cell r="C332" t="str">
            <v>RK-SUV-4A</v>
          </cell>
          <cell r="D332" t="str">
            <v>Gabriela Zsigmundová</v>
          </cell>
          <cell r="E332">
            <v>948400853</v>
          </cell>
          <cell r="F332" t="str">
            <v>zsigmundovie.gabriela@gmail.com</v>
          </cell>
          <cell r="G332" t="str">
            <v>X</v>
          </cell>
          <cell r="H332" t="str">
            <v>X</v>
          </cell>
          <cell r="I332" t="str">
            <v>X</v>
          </cell>
          <cell r="J332" t="str">
            <v>T</v>
          </cell>
          <cell r="K332">
            <v>20</v>
          </cell>
        </row>
        <row r="333">
          <cell r="C333" t="str">
            <v>RK-SZS-4A</v>
          </cell>
          <cell r="D333" t="str">
            <v>Bianka Roháčová</v>
          </cell>
          <cell r="E333">
            <v>907418665</v>
          </cell>
          <cell r="F333" t="str">
            <v>biankarohacova@gmail.com</v>
          </cell>
          <cell r="G333" t="str">
            <v>X</v>
          </cell>
          <cell r="H333" t="str">
            <v>X</v>
          </cell>
          <cell r="I333" t="str">
            <v>X</v>
          </cell>
          <cell r="J333" t="str">
            <v>T</v>
          </cell>
          <cell r="K333">
            <v>20</v>
          </cell>
        </row>
        <row r="334">
          <cell r="C334" t="str">
            <v>RK-SZS-4B</v>
          </cell>
          <cell r="D334" t="str">
            <v>Aneta Ondríková</v>
          </cell>
          <cell r="E334">
            <v>919230755</v>
          </cell>
          <cell r="F334" t="str">
            <v>ondrikova11@gmail.com</v>
          </cell>
          <cell r="G334" t="str">
            <v>X</v>
          </cell>
          <cell r="H334" t="str">
            <v>X</v>
          </cell>
          <cell r="I334" t="str">
            <v>X</v>
          </cell>
          <cell r="J334" t="str">
            <v>T</v>
          </cell>
          <cell r="K334">
            <v>20</v>
          </cell>
        </row>
        <row r="335">
          <cell r="C335" t="str">
            <v>RS-GIK-4A</v>
          </cell>
          <cell r="D335" t="str">
            <v>Mgr. Jana Liptáková</v>
          </cell>
          <cell r="E335">
            <v>911587080</v>
          </cell>
          <cell r="F335" t="str">
            <v>jliptakova@gymrs.sk</v>
          </cell>
          <cell r="G335" t="str">
            <v>X</v>
          </cell>
          <cell r="H335" t="str">
            <v>X</v>
          </cell>
          <cell r="J335" t="str">
            <v>T</v>
          </cell>
          <cell r="K335">
            <v>20</v>
          </cell>
        </row>
        <row r="336">
          <cell r="C336" t="str">
            <v>RS-GIK-4B</v>
          </cell>
          <cell r="D336" t="str">
            <v>Nikoleta Szeplakyová</v>
          </cell>
          <cell r="E336">
            <v>949110950</v>
          </cell>
          <cell r="F336" t="str">
            <v>niky.szeplakyova@centrum.sk</v>
          </cell>
          <cell r="G336" t="str">
            <v>X</v>
          </cell>
          <cell r="H336" t="str">
            <v>X</v>
          </cell>
          <cell r="I336" t="str">
            <v>X</v>
          </cell>
          <cell r="J336" t="str">
            <v>T</v>
          </cell>
          <cell r="K336">
            <v>20</v>
          </cell>
        </row>
        <row r="337">
          <cell r="C337" t="str">
            <v>RS-GIK-4C</v>
          </cell>
          <cell r="D337" t="str">
            <v>Ildikó Házik</v>
          </cell>
          <cell r="E337">
            <v>911811860</v>
          </cell>
          <cell r="F337" t="str">
            <v>hildiko001@gmail.com</v>
          </cell>
          <cell r="G337" t="str">
            <v>X</v>
          </cell>
          <cell r="H337" t="str">
            <v>X</v>
          </cell>
          <cell r="I337" t="str">
            <v>X</v>
          </cell>
          <cell r="J337" t="str">
            <v>T</v>
          </cell>
          <cell r="K337">
            <v>20</v>
          </cell>
        </row>
        <row r="338">
          <cell r="C338" t="str">
            <v>RS-GIK-OKT</v>
          </cell>
          <cell r="D338" t="str">
            <v>Viktória Miklová</v>
          </cell>
          <cell r="E338">
            <v>944037906</v>
          </cell>
          <cell r="F338" t="str">
            <v>vmiklova@icloud.com</v>
          </cell>
          <cell r="G338" t="str">
            <v>X</v>
          </cell>
          <cell r="H338" t="str">
            <v>X</v>
          </cell>
          <cell r="I338" t="str">
            <v>X</v>
          </cell>
          <cell r="J338" t="str">
            <v>T</v>
          </cell>
          <cell r="K338">
            <v>20</v>
          </cell>
        </row>
        <row r="339">
          <cell r="C339" t="str">
            <v>RS-OAS-5H (5r)</v>
          </cell>
          <cell r="D339" t="str">
            <v>Erika Hanová</v>
          </cell>
          <cell r="E339">
            <v>944999269</v>
          </cell>
          <cell r="F339" t="str">
            <v>h.eja99@gmail.com</v>
          </cell>
          <cell r="G339" t="str">
            <v>X</v>
          </cell>
          <cell r="H339" t="str">
            <v>X</v>
          </cell>
          <cell r="I339" t="str">
            <v>X</v>
          </cell>
          <cell r="J339" t="str">
            <v>T</v>
          </cell>
          <cell r="K339">
            <v>20</v>
          </cell>
        </row>
        <row r="340">
          <cell r="C340" t="str">
            <v>RS-SSOS-5G (5r)</v>
          </cell>
          <cell r="D340" t="str">
            <v>Ivana Jarošiová</v>
          </cell>
          <cell r="E340">
            <v>950285693</v>
          </cell>
          <cell r="F340" t="str">
            <v>ivana.jaro@gmail.com</v>
          </cell>
          <cell r="G340" t="str">
            <v>X</v>
          </cell>
          <cell r="H340" t="str">
            <v>X</v>
          </cell>
          <cell r="I340" t="str">
            <v>X</v>
          </cell>
          <cell r="J340" t="str">
            <v>T</v>
          </cell>
          <cell r="K340">
            <v>20</v>
          </cell>
        </row>
        <row r="341">
          <cell r="C341" t="str">
            <v>RS-SSOS-5H (5r)</v>
          </cell>
          <cell r="D341" t="str">
            <v>Klaudia Zibrinová</v>
          </cell>
          <cell r="E341">
            <v>944532949</v>
          </cell>
          <cell r="F341" t="str">
            <v>klaudi1769@gmail.com</v>
          </cell>
          <cell r="G341" t="str">
            <v>X</v>
          </cell>
          <cell r="H341" t="str">
            <v>X</v>
          </cell>
          <cell r="I341" t="str">
            <v>X</v>
          </cell>
          <cell r="J341" t="str">
            <v>T</v>
          </cell>
          <cell r="K341">
            <v>20</v>
          </cell>
        </row>
        <row r="342">
          <cell r="C342" t="str">
            <v>RV-OA-4B</v>
          </cell>
          <cell r="D342" t="str">
            <v>Veronika Kubasková</v>
          </cell>
          <cell r="E342">
            <v>910240448</v>
          </cell>
          <cell r="F342" t="str">
            <v>veronika.kubaskova11@gmail.com</v>
          </cell>
          <cell r="G342" t="str">
            <v>X</v>
          </cell>
          <cell r="H342" t="str">
            <v>X</v>
          </cell>
          <cell r="I342" t="str">
            <v>X</v>
          </cell>
          <cell r="J342" t="str">
            <v>T</v>
          </cell>
          <cell r="K342">
            <v>20</v>
          </cell>
        </row>
        <row r="343">
          <cell r="C343" t="str">
            <v>RV-OAS-5A (5r)</v>
          </cell>
          <cell r="D343" t="str">
            <v>Viki Krivulková</v>
          </cell>
          <cell r="E343">
            <v>908343690</v>
          </cell>
          <cell r="F343" t="str">
            <v>viktoria.krivulkova@gmail.com</v>
          </cell>
          <cell r="G343" t="str">
            <v>X</v>
          </cell>
          <cell r="H343" t="str">
            <v>X</v>
          </cell>
          <cell r="J343" t="str">
            <v>T</v>
          </cell>
          <cell r="K343">
            <v>20</v>
          </cell>
        </row>
        <row r="344">
          <cell r="C344" t="str">
            <v>RV-SOST-4A</v>
          </cell>
          <cell r="D344" t="str">
            <v>Lukáš Fabian</v>
          </cell>
          <cell r="E344">
            <v>948104220</v>
          </cell>
          <cell r="F344" t="str">
            <v>lukas.fabian321@gmail.com</v>
          </cell>
          <cell r="G344" t="str">
            <v>X</v>
          </cell>
          <cell r="H344" t="str">
            <v>X</v>
          </cell>
          <cell r="I344" t="str">
            <v>X</v>
          </cell>
          <cell r="J344" t="str">
            <v>T</v>
          </cell>
          <cell r="K344">
            <v>20</v>
          </cell>
        </row>
        <row r="345">
          <cell r="C345" t="str">
            <v>RV-SOST-4C</v>
          </cell>
          <cell r="D345" t="str">
            <v>Lucia Ujházyová</v>
          </cell>
          <cell r="E345">
            <v>944161525</v>
          </cell>
          <cell r="F345" t="str">
            <v>lucka123555@gmail.com</v>
          </cell>
          <cell r="G345" t="str">
            <v>X</v>
          </cell>
          <cell r="J345" t="str">
            <v>T</v>
          </cell>
          <cell r="K345">
            <v>20</v>
          </cell>
        </row>
        <row r="346">
          <cell r="C346" t="str">
            <v>RV-SZS-4MA</v>
          </cell>
          <cell r="D346" t="str">
            <v>Michaela Mladšia</v>
          </cell>
          <cell r="E346">
            <v>940928030</v>
          </cell>
          <cell r="F346" t="str">
            <v>MladsiaMichaela@azet.sk</v>
          </cell>
          <cell r="G346" t="str">
            <v>X</v>
          </cell>
          <cell r="H346" t="str">
            <v>X</v>
          </cell>
          <cell r="I346" t="str">
            <v>X</v>
          </cell>
          <cell r="J346" t="str">
            <v>T</v>
          </cell>
          <cell r="K346">
            <v>20</v>
          </cell>
        </row>
        <row r="347">
          <cell r="C347" t="str">
            <v>Sala-SS-4E</v>
          </cell>
          <cell r="D347" t="str">
            <v xml:space="preserve">Thomas Hucko </v>
          </cell>
          <cell r="E347">
            <v>903378855</v>
          </cell>
          <cell r="F347" t="str">
            <v>thomas@hucko.sk</v>
          </cell>
          <cell r="G347" t="str">
            <v>X</v>
          </cell>
          <cell r="H347" t="str">
            <v>X</v>
          </cell>
          <cell r="I347" t="str">
            <v>X</v>
          </cell>
          <cell r="J347" t="str">
            <v>T</v>
          </cell>
          <cell r="K347">
            <v>20</v>
          </cell>
        </row>
        <row r="348">
          <cell r="C348" t="str">
            <v>Samorin-SHA-5A (5r)</v>
          </cell>
          <cell r="D348" t="str">
            <v>Réka Cservenáková</v>
          </cell>
          <cell r="E348">
            <v>949513117</v>
          </cell>
          <cell r="F348" t="str">
            <v>rekacservenakova@gmail.com</v>
          </cell>
          <cell r="G348" t="str">
            <v>X</v>
          </cell>
          <cell r="J348" t="str">
            <v>T</v>
          </cell>
          <cell r="K348">
            <v>20</v>
          </cell>
        </row>
        <row r="349">
          <cell r="C349" t="str">
            <v>SB-GYM-4A</v>
          </cell>
          <cell r="D349" t="str">
            <v>Dorota Hviščová</v>
          </cell>
          <cell r="E349">
            <v>917383453</v>
          </cell>
          <cell r="F349" t="str">
            <v>dhviscova@gmail.com</v>
          </cell>
          <cell r="G349" t="str">
            <v>X</v>
          </cell>
          <cell r="H349" t="str">
            <v>X</v>
          </cell>
          <cell r="J349" t="str">
            <v>T</v>
          </cell>
          <cell r="K349">
            <v>20</v>
          </cell>
        </row>
        <row r="350">
          <cell r="C350" t="str">
            <v>SE-OA-4A</v>
          </cell>
          <cell r="D350" t="str">
            <v xml:space="preserve">Sabina Krčová </v>
          </cell>
          <cell r="E350">
            <v>918980843</v>
          </cell>
          <cell r="F350" t="str">
            <v>skrcova11@gmail.com</v>
          </cell>
          <cell r="G350" t="str">
            <v>X</v>
          </cell>
          <cell r="H350" t="str">
            <v>X</v>
          </cell>
          <cell r="I350" t="str">
            <v>X</v>
          </cell>
          <cell r="J350" t="str">
            <v>T</v>
          </cell>
          <cell r="K350">
            <v>20</v>
          </cell>
        </row>
        <row r="351">
          <cell r="C351" t="str">
            <v>SE-SSOSP-4A</v>
          </cell>
          <cell r="D351" t="str">
            <v>Dajana Králová</v>
          </cell>
          <cell r="E351">
            <v>904204387</v>
          </cell>
          <cell r="F351" t="str">
            <v>dajska23@gmail.com</v>
          </cell>
          <cell r="G351" t="str">
            <v>X</v>
          </cell>
          <cell r="H351" t="str">
            <v>X</v>
          </cell>
          <cell r="I351" t="str">
            <v>X</v>
          </cell>
          <cell r="J351" t="str">
            <v>T</v>
          </cell>
          <cell r="K351">
            <v>20</v>
          </cell>
        </row>
        <row r="352">
          <cell r="C352" t="str">
            <v>SE-SSOSP-4B</v>
          </cell>
          <cell r="D352" t="str">
            <v>Patrícia Malíková</v>
          </cell>
          <cell r="E352">
            <v>911416141</v>
          </cell>
          <cell r="F352" t="str">
            <v>patriciamalik05@gmail.com</v>
          </cell>
          <cell r="G352" t="str">
            <v>X</v>
          </cell>
          <cell r="H352" t="str">
            <v>X</v>
          </cell>
          <cell r="I352" t="str">
            <v>X</v>
          </cell>
          <cell r="J352" t="str">
            <v>T</v>
          </cell>
          <cell r="K352">
            <v>20</v>
          </cell>
        </row>
        <row r="353">
          <cell r="C353" t="str">
            <v>Sered-GYM-4A</v>
          </cell>
          <cell r="D353" t="str">
            <v>Dominika Chlebíková</v>
          </cell>
          <cell r="E353">
            <v>902520262</v>
          </cell>
          <cell r="F353" t="str">
            <v>dominika.85358@gmail.com</v>
          </cell>
          <cell r="G353" t="str">
            <v>X</v>
          </cell>
          <cell r="H353" t="str">
            <v>X</v>
          </cell>
          <cell r="J353" t="str">
            <v>T</v>
          </cell>
          <cell r="K353">
            <v>20</v>
          </cell>
        </row>
        <row r="354">
          <cell r="C354" t="str">
            <v>Sered-GYM-OKT</v>
          </cell>
          <cell r="D354" t="str">
            <v>Barbora Beňová</v>
          </cell>
          <cell r="E354">
            <v>908231908</v>
          </cell>
          <cell r="F354" t="str">
            <v>barborik27@gmail.com</v>
          </cell>
          <cell r="G354" t="str">
            <v>X</v>
          </cell>
          <cell r="H354" t="str">
            <v>X</v>
          </cell>
          <cell r="I354" t="str">
            <v>X</v>
          </cell>
          <cell r="J354" t="str">
            <v>T</v>
          </cell>
          <cell r="K354">
            <v>20</v>
          </cell>
        </row>
        <row r="355">
          <cell r="C355" t="str">
            <v>SI-GYM-4A</v>
          </cell>
          <cell r="D355" t="str">
            <v>Dean Marčišovský</v>
          </cell>
          <cell r="E355">
            <v>944238872</v>
          </cell>
          <cell r="F355" t="str">
            <v>marcisovskydean@gmail.com</v>
          </cell>
          <cell r="G355" t="str">
            <v>X</v>
          </cell>
          <cell r="H355" t="str">
            <v>X</v>
          </cell>
          <cell r="I355" t="str">
            <v>X</v>
          </cell>
          <cell r="J355" t="str">
            <v>T</v>
          </cell>
          <cell r="K355">
            <v>20</v>
          </cell>
        </row>
        <row r="356">
          <cell r="C356" t="str">
            <v>SI-GYM-4B</v>
          </cell>
          <cell r="D356" t="str">
            <v>Jakub Polák</v>
          </cell>
          <cell r="E356">
            <v>915058743</v>
          </cell>
          <cell r="F356" t="str">
            <v>kubiki.polacek31@gmail.com</v>
          </cell>
          <cell r="G356" t="str">
            <v>X</v>
          </cell>
          <cell r="H356" t="str">
            <v>X</v>
          </cell>
          <cell r="I356" t="str">
            <v>X</v>
          </cell>
          <cell r="J356" t="str">
            <v>T</v>
          </cell>
          <cell r="K356">
            <v>20</v>
          </cell>
        </row>
        <row r="357">
          <cell r="C357" t="str">
            <v>SI-GYM-4C</v>
          </cell>
          <cell r="D357" t="str">
            <v>Nina Rybárová</v>
          </cell>
          <cell r="E357">
            <v>917061151</v>
          </cell>
          <cell r="F357" t="str">
            <v>ninarybarova29@gmail.com</v>
          </cell>
          <cell r="G357" t="str">
            <v>X</v>
          </cell>
          <cell r="H357" t="str">
            <v>X</v>
          </cell>
          <cell r="J357" t="str">
            <v>T</v>
          </cell>
          <cell r="K357">
            <v>20</v>
          </cell>
        </row>
        <row r="358">
          <cell r="C358" t="str">
            <v>SI-GYM-OKT</v>
          </cell>
          <cell r="D358" t="str">
            <v>Anna Zakuťanská</v>
          </cell>
          <cell r="E358">
            <v>949704589</v>
          </cell>
          <cell r="F358" t="str">
            <v>zakutanska.anna@gmail.com</v>
          </cell>
          <cell r="G358" t="str">
            <v>X</v>
          </cell>
          <cell r="H358" t="str">
            <v>X</v>
          </cell>
          <cell r="I358" t="str">
            <v>X</v>
          </cell>
          <cell r="J358" t="str">
            <v>T</v>
          </cell>
          <cell r="K358">
            <v>20</v>
          </cell>
        </row>
        <row r="359">
          <cell r="C359" t="str">
            <v>SI-SZS-4A_2</v>
          </cell>
          <cell r="D359" t="str">
            <v>Andrea Reháková</v>
          </cell>
          <cell r="E359">
            <v>903632975</v>
          </cell>
          <cell r="F359" t="str">
            <v>ada.rehakova@gmail.com</v>
          </cell>
          <cell r="G359" t="str">
            <v>X</v>
          </cell>
          <cell r="H359" t="str">
            <v>X</v>
          </cell>
          <cell r="I359" t="str">
            <v>X</v>
          </cell>
          <cell r="J359" t="str">
            <v>T</v>
          </cell>
          <cell r="K359">
            <v>20</v>
          </cell>
        </row>
        <row r="360">
          <cell r="C360" t="str">
            <v>SK-GYM-4B</v>
          </cell>
          <cell r="D360" t="str">
            <v>Miroslava Vanátová</v>
          </cell>
          <cell r="E360">
            <v>907200025</v>
          </cell>
          <cell r="F360" t="str">
            <v>miroslavavanatova@gmail.com</v>
          </cell>
          <cell r="G360" t="str">
            <v>X</v>
          </cell>
          <cell r="H360" t="str">
            <v>X</v>
          </cell>
          <cell r="I360" t="str">
            <v>X</v>
          </cell>
          <cell r="J360" t="str">
            <v>T</v>
          </cell>
          <cell r="K360">
            <v>20</v>
          </cell>
        </row>
        <row r="361">
          <cell r="C361" t="str">
            <v>SK-HA-5HA (5r)</v>
          </cell>
          <cell r="D361" t="str">
            <v>Katka Bodnárová</v>
          </cell>
          <cell r="E361">
            <v>944501538</v>
          </cell>
          <cell r="F361" t="str">
            <v>katarina29921@gmail.com</v>
          </cell>
          <cell r="G361" t="str">
            <v>X</v>
          </cell>
          <cell r="H361" t="str">
            <v>X</v>
          </cell>
          <cell r="I361" t="str">
            <v>X</v>
          </cell>
          <cell r="J361" t="str">
            <v>T</v>
          </cell>
          <cell r="K361">
            <v>20</v>
          </cell>
        </row>
        <row r="362">
          <cell r="C362" t="str">
            <v>SK-OA-4A</v>
          </cell>
          <cell r="D362" t="str">
            <v>Zdenka Gulova</v>
          </cell>
          <cell r="E362">
            <v>907472830</v>
          </cell>
          <cell r="F362" t="str">
            <v>zdenkagulova16@gmail.com</v>
          </cell>
          <cell r="G362" t="str">
            <v>X</v>
          </cell>
          <cell r="H362" t="str">
            <v>X</v>
          </cell>
          <cell r="J362" t="str">
            <v>T</v>
          </cell>
          <cell r="K362">
            <v>20</v>
          </cell>
        </row>
        <row r="363">
          <cell r="C363" t="str">
            <v>SL-OA-4A</v>
          </cell>
          <cell r="D363" t="str">
            <v>Mária Galliková</v>
          </cell>
          <cell r="E363">
            <v>949728032</v>
          </cell>
          <cell r="F363" t="str">
            <v>majkag37@gmail.com</v>
          </cell>
          <cell r="G363" t="str">
            <v>X</v>
          </cell>
          <cell r="H363" t="str">
            <v>X</v>
          </cell>
          <cell r="I363" t="str">
            <v>X</v>
          </cell>
          <cell r="J363" t="str">
            <v>T</v>
          </cell>
          <cell r="K363">
            <v>20</v>
          </cell>
        </row>
        <row r="364">
          <cell r="C364" t="str">
            <v>Snina-GYM-4B</v>
          </cell>
          <cell r="D364" t="str">
            <v>Oliver Leško</v>
          </cell>
          <cell r="E364">
            <v>918259284</v>
          </cell>
          <cell r="F364" t="str">
            <v>lesko.oliver@gmail.com</v>
          </cell>
          <cell r="G364" t="str">
            <v>X</v>
          </cell>
          <cell r="H364" t="str">
            <v>X</v>
          </cell>
          <cell r="I364" t="str">
            <v>X</v>
          </cell>
          <cell r="J364" t="str">
            <v>T</v>
          </cell>
          <cell r="K364">
            <v>20</v>
          </cell>
        </row>
        <row r="365">
          <cell r="C365" t="str">
            <v>SNV-GJ-5B (5r)</v>
          </cell>
          <cell r="D365" t="str">
            <v>Barbora Dická</v>
          </cell>
          <cell r="E365">
            <v>944534453</v>
          </cell>
          <cell r="F365" t="str">
            <v>barboradicka@gmail.com</v>
          </cell>
          <cell r="G365" t="str">
            <v>X</v>
          </cell>
          <cell r="H365" t="str">
            <v>X</v>
          </cell>
          <cell r="I365" t="str">
            <v>X</v>
          </cell>
          <cell r="J365" t="str">
            <v>T</v>
          </cell>
          <cell r="K365">
            <v>20</v>
          </cell>
        </row>
        <row r="366">
          <cell r="C366" t="str">
            <v>SNV-GJ-OKT</v>
          </cell>
          <cell r="D366" t="str">
            <v>Simona Garneková</v>
          </cell>
          <cell r="E366">
            <v>918270022</v>
          </cell>
          <cell r="F366" t="str">
            <v>simuskag2012@gmail.com</v>
          </cell>
          <cell r="G366" t="str">
            <v>X</v>
          </cell>
          <cell r="H366" t="str">
            <v>X</v>
          </cell>
          <cell r="I366" t="str">
            <v>X</v>
          </cell>
          <cell r="J366" t="str">
            <v>T</v>
          </cell>
          <cell r="K366">
            <v>20</v>
          </cell>
        </row>
        <row r="367">
          <cell r="C367" t="str">
            <v>SNV-HA-4C</v>
          </cell>
          <cell r="D367" t="str">
            <v>Daniela Majcherová</v>
          </cell>
          <cell r="E367">
            <v>944291957</v>
          </cell>
          <cell r="F367" t="str">
            <v>danielamajcherova26@gmail.com</v>
          </cell>
          <cell r="G367" t="str">
            <v>X</v>
          </cell>
          <cell r="H367" t="str">
            <v>X</v>
          </cell>
          <cell r="J367" t="str">
            <v>T</v>
          </cell>
          <cell r="K367">
            <v>20</v>
          </cell>
        </row>
        <row r="368">
          <cell r="C368" t="str">
            <v>SNV-HA-5A (5r)</v>
          </cell>
          <cell r="D368" t="str">
            <v>Marcela Spustová</v>
          </cell>
          <cell r="E368">
            <v>944500644</v>
          </cell>
          <cell r="F368" t="str">
            <v>macka.spustova@gmail.com</v>
          </cell>
          <cell r="G368" t="str">
            <v>X</v>
          </cell>
          <cell r="H368" t="str">
            <v>X</v>
          </cell>
          <cell r="I368" t="str">
            <v>X</v>
          </cell>
          <cell r="J368" t="str">
            <v>T</v>
          </cell>
          <cell r="K368">
            <v>20</v>
          </cell>
        </row>
        <row r="369">
          <cell r="C369" t="str">
            <v>SNV-TA-4B</v>
          </cell>
          <cell r="D369" t="str">
            <v>Adam Šarga</v>
          </cell>
          <cell r="E369">
            <v>904686746</v>
          </cell>
          <cell r="F369" t="str">
            <v>adam.sarga@gmail.com</v>
          </cell>
          <cell r="G369" t="str">
            <v>X</v>
          </cell>
          <cell r="H369" t="str">
            <v>X</v>
          </cell>
          <cell r="I369" t="str">
            <v>X</v>
          </cell>
          <cell r="J369" t="str">
            <v>T</v>
          </cell>
          <cell r="K369">
            <v>20</v>
          </cell>
        </row>
        <row r="370">
          <cell r="C370" t="str">
            <v>SNV-TA-4C</v>
          </cell>
          <cell r="D370" t="str">
            <v>p.uč. Lucie Paľúchová</v>
          </cell>
          <cell r="E370">
            <v>911275486</v>
          </cell>
          <cell r="F370" t="str">
            <v>paluch.lucie@gmail.com</v>
          </cell>
          <cell r="G370" t="str">
            <v>X</v>
          </cell>
          <cell r="H370" t="str">
            <v>X</v>
          </cell>
          <cell r="J370" t="str">
            <v>T</v>
          </cell>
          <cell r="K370">
            <v>20</v>
          </cell>
        </row>
        <row r="371">
          <cell r="C371" t="str">
            <v>SNV-TA-4D</v>
          </cell>
          <cell r="D371" t="str">
            <v xml:space="preserve">Kristína Dolná </v>
          </cell>
          <cell r="E371">
            <v>948367004</v>
          </cell>
          <cell r="F371" t="str">
            <v>kristina.dolna46@gmail.com</v>
          </cell>
          <cell r="G371" t="str">
            <v>X</v>
          </cell>
          <cell r="H371" t="str">
            <v>X</v>
          </cell>
          <cell r="I371" t="str">
            <v>X</v>
          </cell>
          <cell r="J371" t="str">
            <v>T</v>
          </cell>
          <cell r="K371">
            <v>20</v>
          </cell>
        </row>
        <row r="372">
          <cell r="C372" t="str">
            <v>SP-SOSE-4A</v>
          </cell>
          <cell r="D372" t="str">
            <v xml:space="preserve">triedna Jitka Lehotská </v>
          </cell>
          <cell r="E372">
            <v>904245794</v>
          </cell>
          <cell r="F372" t="str">
            <v>lehotska.jitka@gmail.com</v>
          </cell>
          <cell r="G372" t="str">
            <v>X</v>
          </cell>
          <cell r="H372" t="str">
            <v>X</v>
          </cell>
          <cell r="J372" t="str">
            <v>T</v>
          </cell>
          <cell r="K372">
            <v>20</v>
          </cell>
        </row>
        <row r="373">
          <cell r="C373" t="str">
            <v>ST-SOS-4GE</v>
          </cell>
          <cell r="D373" t="str">
            <v>Marína holendová</v>
          </cell>
          <cell r="E373">
            <v>917071626</v>
          </cell>
          <cell r="F373" t="str">
            <v>holendova.merry@gmail.com</v>
          </cell>
          <cell r="G373" t="str">
            <v>X</v>
          </cell>
          <cell r="H373" t="str">
            <v>X</v>
          </cell>
          <cell r="I373" t="str">
            <v>X</v>
          </cell>
          <cell r="J373" t="str">
            <v>T</v>
          </cell>
          <cell r="K373">
            <v>20</v>
          </cell>
        </row>
        <row r="374">
          <cell r="C374" t="str">
            <v>ST-SOS-4NP</v>
          </cell>
          <cell r="D374" t="str">
            <v>Matej Batka</v>
          </cell>
          <cell r="E374">
            <v>904160799</v>
          </cell>
          <cell r="F374" t="str">
            <v>batka@atlas.sk</v>
          </cell>
          <cell r="G374" t="str">
            <v>X</v>
          </cell>
          <cell r="H374" t="str">
            <v>X</v>
          </cell>
          <cell r="I374" t="str">
            <v>X</v>
          </cell>
          <cell r="J374" t="str">
            <v>T</v>
          </cell>
          <cell r="K374">
            <v>20</v>
          </cell>
        </row>
        <row r="375">
          <cell r="C375" t="str">
            <v>Strazske-SOS-4AD</v>
          </cell>
          <cell r="D375" t="str">
            <v>PhDr. Andrea Brezovská</v>
          </cell>
          <cell r="E375">
            <v>910910459</v>
          </cell>
          <cell r="F375" t="str">
            <v>brezovska.andrea@gmail.com</v>
          </cell>
          <cell r="G375" t="str">
            <v>X</v>
          </cell>
          <cell r="H375" t="str">
            <v>X</v>
          </cell>
          <cell r="I375" t="str">
            <v>X</v>
          </cell>
          <cell r="J375" t="str">
            <v>T</v>
          </cell>
          <cell r="K375">
            <v>20</v>
          </cell>
        </row>
        <row r="376">
          <cell r="C376" t="str">
            <v>Sturovo-SSS-5A (5r)</v>
          </cell>
          <cell r="D376" t="str">
            <v>p.uč. Anita Schniererová</v>
          </cell>
          <cell r="E376">
            <v>907719089</v>
          </cell>
          <cell r="F376" t="str">
            <v>anitaschniererova@azet.sk</v>
          </cell>
          <cell r="G376" t="str">
            <v>X</v>
          </cell>
          <cell r="H376" t="str">
            <v>X</v>
          </cell>
          <cell r="I376" t="str">
            <v>X</v>
          </cell>
          <cell r="J376" t="str">
            <v>T</v>
          </cell>
          <cell r="K376">
            <v>20</v>
          </cell>
        </row>
        <row r="377">
          <cell r="C377" t="str">
            <v>Surany-GYM-4A</v>
          </cell>
          <cell r="D377" t="str">
            <v xml:space="preserve">Lucia Mikulcová </v>
          </cell>
          <cell r="E377">
            <v>915662283</v>
          </cell>
          <cell r="F377" t="str">
            <v>lucy280301@gmail.com</v>
          </cell>
          <cell r="G377" t="str">
            <v>X</v>
          </cell>
          <cell r="H377" t="str">
            <v>X</v>
          </cell>
          <cell r="I377" t="str">
            <v>X</v>
          </cell>
          <cell r="J377" t="str">
            <v>T</v>
          </cell>
          <cell r="K377">
            <v>20</v>
          </cell>
        </row>
        <row r="378">
          <cell r="C378" t="str">
            <v>Surany-GYM-4B</v>
          </cell>
          <cell r="D378" t="str">
            <v>Veronika Kúkelová</v>
          </cell>
          <cell r="E378">
            <v>905713731</v>
          </cell>
          <cell r="F378" t="str">
            <v>kukelka205@gmail.com</v>
          </cell>
          <cell r="G378" t="str">
            <v>X</v>
          </cell>
          <cell r="H378" t="str">
            <v>X</v>
          </cell>
          <cell r="I378" t="str">
            <v>X</v>
          </cell>
          <cell r="J378" t="str">
            <v>T</v>
          </cell>
          <cell r="K378">
            <v>20</v>
          </cell>
        </row>
        <row r="379">
          <cell r="C379" t="str">
            <v>Surany-OA-4B</v>
          </cell>
          <cell r="D379" t="str">
            <v>Lucia Žigrayová</v>
          </cell>
          <cell r="E379">
            <v>904527162</v>
          </cell>
          <cell r="F379" t="str">
            <v>luciazigrayova29@gmail.com</v>
          </cell>
          <cell r="G379" t="str">
            <v>X</v>
          </cell>
          <cell r="H379" t="str">
            <v>X</v>
          </cell>
          <cell r="I379" t="str">
            <v>X</v>
          </cell>
          <cell r="J379" t="str">
            <v>T</v>
          </cell>
          <cell r="K379">
            <v>20</v>
          </cell>
        </row>
        <row r="380">
          <cell r="C380" t="str">
            <v>Surany-SOST-4C</v>
          </cell>
          <cell r="D380" t="str">
            <v>Brian Zajíček</v>
          </cell>
          <cell r="E380">
            <v>915038978</v>
          </cell>
          <cell r="F380" t="str">
            <v>brianzajicek@zoznam.sk</v>
          </cell>
          <cell r="G380" t="str">
            <v>X</v>
          </cell>
          <cell r="H380" t="str">
            <v>X</v>
          </cell>
          <cell r="I380" t="str">
            <v>X</v>
          </cell>
          <cell r="J380" t="str">
            <v>T</v>
          </cell>
          <cell r="K380">
            <v>20</v>
          </cell>
        </row>
        <row r="381">
          <cell r="C381" t="str">
            <v>Surany-SOST-4D</v>
          </cell>
          <cell r="D381" t="str">
            <v>Martin Lauro</v>
          </cell>
          <cell r="E381">
            <v>949787725</v>
          </cell>
          <cell r="F381" t="str">
            <v>martinkolauro@gmail.com</v>
          </cell>
          <cell r="G381" t="str">
            <v>X</v>
          </cell>
          <cell r="H381" t="str">
            <v>X</v>
          </cell>
          <cell r="J381" t="str">
            <v>T</v>
          </cell>
          <cell r="K381">
            <v>20</v>
          </cell>
        </row>
        <row r="382">
          <cell r="C382" t="str">
            <v>Surany-SOST-4M</v>
          </cell>
          <cell r="D382" t="str">
            <v>Adrián Tikal</v>
          </cell>
          <cell r="E382">
            <v>904509804</v>
          </cell>
          <cell r="F382" t="str">
            <v>adrianko55@azet.sk</v>
          </cell>
          <cell r="G382" t="str">
            <v>X</v>
          </cell>
          <cell r="H382" t="str">
            <v>X</v>
          </cell>
          <cell r="I382" t="str">
            <v>X</v>
          </cell>
          <cell r="J382" t="str">
            <v>T</v>
          </cell>
          <cell r="K382">
            <v>20</v>
          </cell>
        </row>
        <row r="383">
          <cell r="C383" t="str">
            <v>TKA-GYM-4A</v>
          </cell>
          <cell r="D383" t="str">
            <v>Tamara Rejdová</v>
          </cell>
          <cell r="E383">
            <v>949316555</v>
          </cell>
          <cell r="F383" t="str">
            <v>trejdova@gmail.com</v>
          </cell>
          <cell r="G383" t="str">
            <v>X</v>
          </cell>
          <cell r="H383" t="str">
            <v>X</v>
          </cell>
          <cell r="I383" t="str">
            <v>X</v>
          </cell>
          <cell r="J383" t="str">
            <v>T</v>
          </cell>
          <cell r="K383">
            <v>20</v>
          </cell>
        </row>
        <row r="384">
          <cell r="C384" t="str">
            <v>Tlmace-SOST-4E</v>
          </cell>
          <cell r="D384" t="str">
            <v>Simona Cviková</v>
          </cell>
          <cell r="E384">
            <v>940369779</v>
          </cell>
          <cell r="F384" t="str">
            <v>simonacvikova8@gmail.com</v>
          </cell>
          <cell r="G384" t="str">
            <v>X</v>
          </cell>
          <cell r="I384" t="str">
            <v>X</v>
          </cell>
          <cell r="J384" t="str">
            <v>T</v>
          </cell>
          <cell r="K384">
            <v>20</v>
          </cell>
        </row>
        <row r="385">
          <cell r="C385" t="str">
            <v>TN-GLS-4B</v>
          </cell>
          <cell r="D385" t="str">
            <v>Juraj Knápek</v>
          </cell>
          <cell r="E385">
            <v>910351864</v>
          </cell>
          <cell r="F385" t="str">
            <v>jurajknapek@gmail.com</v>
          </cell>
          <cell r="G385" t="str">
            <v>X</v>
          </cell>
          <cell r="H385" t="str">
            <v>X</v>
          </cell>
          <cell r="I385" t="str">
            <v>X</v>
          </cell>
          <cell r="J385" t="str">
            <v>T</v>
          </cell>
          <cell r="K385">
            <v>20</v>
          </cell>
        </row>
        <row r="386">
          <cell r="C386" t="str">
            <v>TN-OA-4A</v>
          </cell>
          <cell r="D386" t="str">
            <v>Tatiana Koreňová</v>
          </cell>
          <cell r="E386">
            <v>944227230</v>
          </cell>
          <cell r="F386" t="str">
            <v>tatianakorenova01@gmail.com</v>
          </cell>
          <cell r="G386" t="str">
            <v>X</v>
          </cell>
          <cell r="H386" t="str">
            <v>X</v>
          </cell>
          <cell r="I386" t="str">
            <v>X</v>
          </cell>
          <cell r="J386" t="str">
            <v>T</v>
          </cell>
          <cell r="K386">
            <v>20</v>
          </cell>
        </row>
        <row r="387">
          <cell r="C387" t="str">
            <v>TN-OA-4D</v>
          </cell>
          <cell r="D387" t="str">
            <v>Annamaria Pajtinková</v>
          </cell>
          <cell r="E387">
            <v>919060050</v>
          </cell>
          <cell r="F387" t="str">
            <v>pajtinkova.annamaria@gmail.com</v>
          </cell>
          <cell r="G387" t="str">
            <v>X</v>
          </cell>
          <cell r="H387" t="str">
            <v>X</v>
          </cell>
          <cell r="I387" t="str">
            <v>X</v>
          </cell>
          <cell r="J387" t="str">
            <v>T</v>
          </cell>
          <cell r="K387">
            <v>20</v>
          </cell>
        </row>
        <row r="388">
          <cell r="C388" t="str">
            <v>TN-OAS-4P</v>
          </cell>
          <cell r="D388" t="str">
            <v>Gabriela Hoštáková</v>
          </cell>
          <cell r="E388">
            <v>917213295</v>
          </cell>
          <cell r="F388" t="str">
            <v>hostakovahenrieta@gmail.com</v>
          </cell>
          <cell r="G388" t="str">
            <v>X</v>
          </cell>
          <cell r="H388" t="str">
            <v>x</v>
          </cell>
          <cell r="I388" t="str">
            <v>X</v>
          </cell>
          <cell r="J388" t="str">
            <v>T</v>
          </cell>
          <cell r="K388">
            <v>20</v>
          </cell>
        </row>
        <row r="389">
          <cell r="C389" t="str">
            <v>TN-SOSL-4B</v>
          </cell>
          <cell r="D389" t="str">
            <v>Jana Leškovská</v>
          </cell>
          <cell r="E389">
            <v>915366222</v>
          </cell>
          <cell r="F389" t="str">
            <v>jankaleskovska@azet.sk</v>
          </cell>
          <cell r="G389" t="str">
            <v>X</v>
          </cell>
          <cell r="H389" t="str">
            <v>X</v>
          </cell>
          <cell r="I389" t="str">
            <v>X</v>
          </cell>
          <cell r="J389" t="str">
            <v>T</v>
          </cell>
          <cell r="K389">
            <v>20</v>
          </cell>
        </row>
        <row r="390">
          <cell r="C390" t="str">
            <v>TN-SOSPS-4ME</v>
          </cell>
          <cell r="D390" t="str">
            <v xml:space="preserve">Martin Habánek </v>
          </cell>
          <cell r="E390">
            <v>944440953</v>
          </cell>
          <cell r="F390" t="str">
            <v>martinhabanek@gmail.com</v>
          </cell>
          <cell r="G390" t="str">
            <v>X</v>
          </cell>
          <cell r="H390" t="str">
            <v>X</v>
          </cell>
          <cell r="I390" t="str">
            <v>X</v>
          </cell>
          <cell r="J390" t="str">
            <v>T</v>
          </cell>
          <cell r="K390">
            <v>20</v>
          </cell>
        </row>
        <row r="391">
          <cell r="C391" t="str">
            <v>TN-SSOS-4A</v>
          </cell>
          <cell r="D391" t="str">
            <v>p.uč. Alena Laborecká</v>
          </cell>
          <cell r="E391">
            <v>950436700</v>
          </cell>
          <cell r="F391" t="str">
            <v>a.laborecka@gmail.com</v>
          </cell>
          <cell r="G391" t="str">
            <v>X</v>
          </cell>
          <cell r="H391" t="str">
            <v>X</v>
          </cell>
          <cell r="I391" t="str">
            <v>X</v>
          </cell>
          <cell r="J391" t="str">
            <v>T</v>
          </cell>
          <cell r="K391">
            <v>20</v>
          </cell>
        </row>
        <row r="392">
          <cell r="C392" t="str">
            <v>TN-SSOS-4B</v>
          </cell>
          <cell r="D392" t="str">
            <v>Nicol Nespalová</v>
          </cell>
          <cell r="E392">
            <v>950361261</v>
          </cell>
          <cell r="F392" t="str">
            <v>nicolnespalovaa@gmail.com</v>
          </cell>
          <cell r="G392" t="str">
            <v>X</v>
          </cell>
          <cell r="H392" t="str">
            <v>X</v>
          </cell>
          <cell r="I392" t="str">
            <v>X</v>
          </cell>
          <cell r="J392" t="str">
            <v>T</v>
          </cell>
          <cell r="K392">
            <v>20</v>
          </cell>
        </row>
        <row r="393">
          <cell r="C393" t="str">
            <v>TN-SZS-4FL</v>
          </cell>
          <cell r="D393" t="str">
            <v>Marián Seidl</v>
          </cell>
          <cell r="E393">
            <v>911243332</v>
          </cell>
          <cell r="F393" t="str">
            <v>marianseidls@gmail.com</v>
          </cell>
          <cell r="G393" t="str">
            <v>X</v>
          </cell>
          <cell r="H393" t="str">
            <v>X</v>
          </cell>
          <cell r="I393" t="str">
            <v>X</v>
          </cell>
          <cell r="J393" t="str">
            <v>T</v>
          </cell>
          <cell r="K393">
            <v>20</v>
          </cell>
        </row>
        <row r="394">
          <cell r="C394" t="str">
            <v>TN-SZS-4ZL</v>
          </cell>
          <cell r="D394" t="str">
            <v>Denisa Sventeková</v>
          </cell>
          <cell r="E394">
            <v>949128377</v>
          </cell>
          <cell r="F394" t="str">
            <v>deniska.sventekova@gmail.com</v>
          </cell>
          <cell r="G394" t="str">
            <v>X</v>
          </cell>
          <cell r="H394" t="str">
            <v>X</v>
          </cell>
          <cell r="I394" t="str">
            <v>X</v>
          </cell>
          <cell r="J394" t="str">
            <v>T</v>
          </cell>
          <cell r="K394">
            <v>20</v>
          </cell>
        </row>
        <row r="395">
          <cell r="C395" t="str">
            <v>TN-SZS-4ZUA</v>
          </cell>
          <cell r="D395" t="str">
            <v xml:space="preserve">Laura Lavorová </v>
          </cell>
          <cell r="E395">
            <v>903829242</v>
          </cell>
          <cell r="F395" t="str">
            <v>laurika28@centrum.sk</v>
          </cell>
          <cell r="G395" t="str">
            <v>X</v>
          </cell>
          <cell r="H395" t="str">
            <v>X</v>
          </cell>
          <cell r="J395" t="str">
            <v>T</v>
          </cell>
          <cell r="K395">
            <v>20</v>
          </cell>
        </row>
        <row r="396">
          <cell r="C396" t="str">
            <v>TN-ŠG-4B</v>
          </cell>
          <cell r="D396" t="str">
            <v xml:space="preserve">Lucia Horvátová </v>
          </cell>
          <cell r="E396">
            <v>904668058</v>
          </cell>
          <cell r="F396" t="str">
            <v>horvatovalucia1808@gmail.com</v>
          </cell>
          <cell r="G396" t="str">
            <v>X</v>
          </cell>
          <cell r="H396" t="str">
            <v>X</v>
          </cell>
          <cell r="I396" t="str">
            <v>X</v>
          </cell>
          <cell r="J396" t="str">
            <v>T</v>
          </cell>
          <cell r="K396">
            <v>20</v>
          </cell>
        </row>
        <row r="397">
          <cell r="C397" t="str">
            <v>TO-GYM-4A</v>
          </cell>
          <cell r="D397" t="str">
            <v>Monika Krošláková</v>
          </cell>
          <cell r="E397">
            <v>917245491</v>
          </cell>
          <cell r="F397" t="str">
            <v xml:space="preserve">moncic01@gmail.com </v>
          </cell>
          <cell r="G397" t="str">
            <v>X</v>
          </cell>
          <cell r="H397" t="str">
            <v>X</v>
          </cell>
          <cell r="J397" t="str">
            <v>T</v>
          </cell>
          <cell r="K397">
            <v>20</v>
          </cell>
        </row>
        <row r="398">
          <cell r="C398" t="str">
            <v>TO-GYM-OKT</v>
          </cell>
          <cell r="D398" t="str">
            <v>Magdaléna Zimmermannová</v>
          </cell>
          <cell r="E398">
            <v>907403725</v>
          </cell>
          <cell r="F398" t="str">
            <v>magdalenocka43@gmail.com</v>
          </cell>
          <cell r="G398" t="str">
            <v>X</v>
          </cell>
          <cell r="H398" t="str">
            <v>X</v>
          </cell>
          <cell r="I398" t="str">
            <v>X</v>
          </cell>
          <cell r="J398" t="str">
            <v>T</v>
          </cell>
          <cell r="K398">
            <v>20</v>
          </cell>
        </row>
        <row r="399">
          <cell r="C399" t="str">
            <v>TO-OA-4A</v>
          </cell>
          <cell r="D399" t="str">
            <v>Vanesa Masarovičová</v>
          </cell>
          <cell r="E399">
            <v>917553756</v>
          </cell>
          <cell r="F399" t="str">
            <v>vanesamasarovicova8@gmail.com</v>
          </cell>
          <cell r="G399" t="str">
            <v>X</v>
          </cell>
          <cell r="H399" t="str">
            <v>X</v>
          </cell>
          <cell r="I399" t="str">
            <v>X</v>
          </cell>
          <cell r="J399" t="str">
            <v>T</v>
          </cell>
          <cell r="K399">
            <v>20</v>
          </cell>
        </row>
        <row r="400">
          <cell r="C400" t="str">
            <v>TO-OA-4B</v>
          </cell>
          <cell r="D400" t="str">
            <v>Dominika Danišová</v>
          </cell>
          <cell r="E400">
            <v>903383830</v>
          </cell>
          <cell r="F400" t="str">
            <v>danisovadominika10@gmail.com</v>
          </cell>
          <cell r="G400" t="str">
            <v>X</v>
          </cell>
          <cell r="H400" t="str">
            <v>X</v>
          </cell>
          <cell r="J400" t="str">
            <v>T</v>
          </cell>
          <cell r="K400">
            <v>20</v>
          </cell>
        </row>
        <row r="401">
          <cell r="C401" t="str">
            <v>TO-SOSAGR-4A</v>
          </cell>
          <cell r="D401" t="str">
            <v>Martin Paul</v>
          </cell>
          <cell r="E401">
            <v>915403135</v>
          </cell>
          <cell r="F401" t="str">
            <v>martinhitman772@gmail.com</v>
          </cell>
          <cell r="G401" t="str">
            <v>X</v>
          </cell>
          <cell r="H401" t="str">
            <v>X</v>
          </cell>
          <cell r="J401" t="str">
            <v>T</v>
          </cell>
          <cell r="K401">
            <v>20</v>
          </cell>
        </row>
        <row r="402">
          <cell r="C402" t="str">
            <v>TO-SOSD-4A</v>
          </cell>
          <cell r="D402" t="str">
            <v>Monika Fabová</v>
          </cell>
          <cell r="E402">
            <v>904090695</v>
          </cell>
          <cell r="F402" t="str">
            <v>monika.fabova.mf@gmail.com</v>
          </cell>
          <cell r="G402" t="str">
            <v>X</v>
          </cell>
          <cell r="H402" t="str">
            <v>X</v>
          </cell>
          <cell r="I402" t="str">
            <v>X</v>
          </cell>
          <cell r="J402" t="str">
            <v>T</v>
          </cell>
          <cell r="K402">
            <v>20</v>
          </cell>
        </row>
        <row r="403">
          <cell r="C403" t="str">
            <v>TO-SPASA-4B</v>
          </cell>
          <cell r="D403" t="str">
            <v>Silvia Budzaková</v>
          </cell>
          <cell r="E403">
            <v>948415474</v>
          </cell>
          <cell r="F403" t="str">
            <v>sbudzakovassos@gmail.com</v>
          </cell>
          <cell r="G403" t="str">
            <v>X</v>
          </cell>
          <cell r="H403" t="str">
            <v>X</v>
          </cell>
          <cell r="I403" t="str">
            <v>X</v>
          </cell>
          <cell r="J403" t="str">
            <v>T</v>
          </cell>
          <cell r="K403">
            <v>20</v>
          </cell>
        </row>
        <row r="404">
          <cell r="C404" t="str">
            <v>TR-GYM-4A</v>
          </cell>
          <cell r="D404" t="str">
            <v>Bianka Maďarcová</v>
          </cell>
          <cell r="E404">
            <v>908150588</v>
          </cell>
          <cell r="F404" t="str">
            <v>bianka.bulikova18@gmail.com</v>
          </cell>
          <cell r="G404" t="str">
            <v>X</v>
          </cell>
          <cell r="J404" t="str">
            <v>TABLO DONE</v>
          </cell>
          <cell r="K404" t="str">
            <v/>
          </cell>
        </row>
        <row r="405">
          <cell r="C405" t="str">
            <v>TR-GYM-OKT</v>
          </cell>
          <cell r="D405" t="str">
            <v xml:space="preserve">Amira Musová </v>
          </cell>
          <cell r="E405">
            <v>915270412</v>
          </cell>
          <cell r="F405" t="str">
            <v>musova.amira@gmail.com</v>
          </cell>
          <cell r="G405" t="str">
            <v>X</v>
          </cell>
          <cell r="H405" t="str">
            <v>X</v>
          </cell>
          <cell r="I405" t="str">
            <v>X</v>
          </cell>
          <cell r="J405" t="str">
            <v>TABLO DONE</v>
          </cell>
          <cell r="K405" t="str">
            <v/>
          </cell>
        </row>
        <row r="406">
          <cell r="C406" t="str">
            <v>TR-PASA-4A</v>
          </cell>
          <cell r="D406" t="str">
            <v>Tatiana Kňazková</v>
          </cell>
          <cell r="E406">
            <v>908625243</v>
          </cell>
          <cell r="F406" t="str">
            <v>tatiana.knazkova@gmail.com</v>
          </cell>
          <cell r="G406" t="str">
            <v>X</v>
          </cell>
          <cell r="H406" t="str">
            <v>X</v>
          </cell>
          <cell r="I406" t="str">
            <v>X</v>
          </cell>
          <cell r="J406" t="str">
            <v>chcu vratit</v>
          </cell>
          <cell r="K406" t="str">
            <v/>
          </cell>
        </row>
        <row r="407">
          <cell r="C407" t="str">
            <v>Trebisov-GYM-4A</v>
          </cell>
          <cell r="D407" t="str">
            <v>Silvia Hvozdíková</v>
          </cell>
          <cell r="E407">
            <v>908635629</v>
          </cell>
          <cell r="F407" t="str">
            <v>ikulka.185@gmail.com</v>
          </cell>
          <cell r="G407" t="str">
            <v>X</v>
          </cell>
          <cell r="J407" t="str">
            <v>T</v>
          </cell>
          <cell r="K407">
            <v>20</v>
          </cell>
        </row>
        <row r="408">
          <cell r="C408" t="str">
            <v>Trebisov-GYM-OKT</v>
          </cell>
          <cell r="D408" t="str">
            <v>Valentína Kundrátová</v>
          </cell>
          <cell r="E408">
            <v>917265992</v>
          </cell>
          <cell r="F408" t="str">
            <v>valentinkakundratova@gmail.com</v>
          </cell>
          <cell r="G408" t="str">
            <v>X</v>
          </cell>
          <cell r="H408" t="str">
            <v>X</v>
          </cell>
          <cell r="J408" t="str">
            <v>T</v>
          </cell>
          <cell r="K408">
            <v>20</v>
          </cell>
        </row>
        <row r="409">
          <cell r="C409" t="str">
            <v>TT-GAM-4A</v>
          </cell>
          <cell r="D409" t="str">
            <v>Petronela Jankovičová</v>
          </cell>
          <cell r="E409">
            <v>948500088</v>
          </cell>
          <cell r="F409" t="str">
            <v>petronela421@gmail.com</v>
          </cell>
          <cell r="G409" t="str">
            <v>X</v>
          </cell>
          <cell r="H409" t="str">
            <v>X</v>
          </cell>
          <cell r="J409" t="str">
            <v>T</v>
          </cell>
          <cell r="K409">
            <v>20</v>
          </cell>
        </row>
        <row r="410">
          <cell r="C410" t="str">
            <v>TT-GAM-OKT</v>
          </cell>
          <cell r="D410" t="str">
            <v>Ivana Chovanová</v>
          </cell>
          <cell r="E410">
            <v>950575504</v>
          </cell>
          <cell r="F410" t="str">
            <v>ivkachovanova@gmail.com</v>
          </cell>
          <cell r="G410" t="str">
            <v>X</v>
          </cell>
          <cell r="H410" t="str">
            <v>X</v>
          </cell>
          <cell r="I410" t="str">
            <v>X</v>
          </cell>
          <cell r="J410" t="str">
            <v>T</v>
          </cell>
          <cell r="K410">
            <v>20</v>
          </cell>
        </row>
        <row r="411">
          <cell r="C411" t="str">
            <v>TT-GOS-5H (5r)</v>
          </cell>
          <cell r="D411" t="str">
            <v>Ivana Valentová</v>
          </cell>
          <cell r="E411">
            <v>903486955</v>
          </cell>
          <cell r="F411" t="str">
            <v>ivana.valentova71@gmail.com</v>
          </cell>
          <cell r="G411" t="str">
            <v>X</v>
          </cell>
          <cell r="H411" t="str">
            <v>X</v>
          </cell>
          <cell r="I411" t="str">
            <v>X</v>
          </cell>
          <cell r="J411" t="str">
            <v>T</v>
          </cell>
          <cell r="K411">
            <v>20</v>
          </cell>
        </row>
        <row r="412">
          <cell r="C412" t="str">
            <v>TT-KONZ-8A</v>
          </cell>
          <cell r="D412" t="str">
            <v>Ivana Valovičová</v>
          </cell>
          <cell r="E412">
            <v>915371940</v>
          </cell>
          <cell r="F412" t="str">
            <v>iwka.val@gmail.com</v>
          </cell>
          <cell r="G412" t="str">
            <v>X</v>
          </cell>
          <cell r="H412" t="str">
            <v>X</v>
          </cell>
          <cell r="I412" t="str">
            <v>X</v>
          </cell>
          <cell r="J412" t="str">
            <v>T</v>
          </cell>
          <cell r="K412">
            <v>20</v>
          </cell>
        </row>
        <row r="413">
          <cell r="C413" t="str">
            <v>TT-OA-4B</v>
          </cell>
          <cell r="D413" t="str">
            <v>Dominika Šimanská</v>
          </cell>
          <cell r="E413">
            <v>918048454</v>
          </cell>
          <cell r="F413" t="str">
            <v>dominikasimanska@centrum.sk</v>
          </cell>
          <cell r="G413" t="str">
            <v>X</v>
          </cell>
          <cell r="H413" t="str">
            <v>X</v>
          </cell>
          <cell r="J413" t="str">
            <v>T</v>
          </cell>
          <cell r="K413">
            <v>20</v>
          </cell>
        </row>
        <row r="414">
          <cell r="C414" t="str">
            <v>TT-OA-5N (5r)</v>
          </cell>
          <cell r="D414" t="str">
            <v>Jana Mackovčínová</v>
          </cell>
          <cell r="E414">
            <v>944250260</v>
          </cell>
          <cell r="F414" t="str">
            <v>jankamacka@gmail.com</v>
          </cell>
          <cell r="G414" t="str">
            <v>X</v>
          </cell>
          <cell r="H414" t="str">
            <v>X</v>
          </cell>
          <cell r="I414" t="str">
            <v>X</v>
          </cell>
          <cell r="J414" t="str">
            <v>T</v>
          </cell>
          <cell r="K414">
            <v>20</v>
          </cell>
        </row>
        <row r="415">
          <cell r="C415" t="str">
            <v>TT-OAS-4SB</v>
          </cell>
          <cell r="D415" t="str">
            <v>Veronika Krajčovičová</v>
          </cell>
          <cell r="E415">
            <v>904952058</v>
          </cell>
          <cell r="F415" t="str">
            <v>veronika.krajcovicova123@gmail.com</v>
          </cell>
          <cell r="G415" t="str">
            <v>X</v>
          </cell>
          <cell r="H415" t="str">
            <v>X</v>
          </cell>
          <cell r="I415" t="str">
            <v>X</v>
          </cell>
          <cell r="J415" t="str">
            <v>T</v>
          </cell>
          <cell r="K415">
            <v>20</v>
          </cell>
        </row>
        <row r="416">
          <cell r="C416" t="str">
            <v>TT-PASA-4PL</v>
          </cell>
          <cell r="D416" t="str">
            <v>Tereza Hercegová</v>
          </cell>
          <cell r="E416">
            <v>908635134</v>
          </cell>
          <cell r="F416" t="str">
            <v>terezkabosna@gmail.com</v>
          </cell>
          <cell r="G416" t="str">
            <v>X</v>
          </cell>
          <cell r="H416" t="str">
            <v>X</v>
          </cell>
          <cell r="J416" t="str">
            <v>T</v>
          </cell>
          <cell r="K416">
            <v>20</v>
          </cell>
        </row>
        <row r="417">
          <cell r="C417" t="str">
            <v>TT-PaSNV-4B</v>
          </cell>
          <cell r="D417" t="str">
            <v>Simona Kalická</v>
          </cell>
          <cell r="E417">
            <v>949339451</v>
          </cell>
          <cell r="F417" t="str">
            <v>simona.kalicka@gmail.com</v>
          </cell>
          <cell r="G417" t="str">
            <v>X</v>
          </cell>
          <cell r="H417" t="str">
            <v>X</v>
          </cell>
          <cell r="J417" t="str">
            <v>T</v>
          </cell>
          <cell r="K417">
            <v>20</v>
          </cell>
        </row>
        <row r="418">
          <cell r="C418" t="str">
            <v>TT-SG-5A (5r)</v>
          </cell>
          <cell r="D418" t="str">
            <v>Terézia Grmanová</v>
          </cell>
          <cell r="E418">
            <v>915109855</v>
          </cell>
          <cell r="F418" t="str">
            <v>teri.grmanova@gmail.com</v>
          </cell>
          <cell r="G418" t="str">
            <v>X</v>
          </cell>
          <cell r="H418" t="str">
            <v>X</v>
          </cell>
          <cell r="I418" t="str">
            <v>X</v>
          </cell>
          <cell r="J418" t="str">
            <v>T</v>
          </cell>
          <cell r="K418">
            <v>20</v>
          </cell>
        </row>
        <row r="419">
          <cell r="C419" t="str">
            <v>TT-SOSA-4A</v>
          </cell>
          <cell r="D419" t="str">
            <v>Kristián Nádaský</v>
          </cell>
          <cell r="E419">
            <v>949816834</v>
          </cell>
          <cell r="F419" t="str">
            <v>kiksi.kiko258@gmail.com</v>
          </cell>
          <cell r="G419" t="str">
            <v>X</v>
          </cell>
          <cell r="J419" t="str">
            <v>T</v>
          </cell>
          <cell r="K419">
            <v>20</v>
          </cell>
        </row>
        <row r="420">
          <cell r="C420" t="str">
            <v>TT-SPS-4EA</v>
          </cell>
          <cell r="D420" t="str">
            <v>Dominik Peňak</v>
          </cell>
          <cell r="E420">
            <v>948095145</v>
          </cell>
          <cell r="F420" t="str">
            <v>dominikpenak123@gmail.com</v>
          </cell>
          <cell r="G420" t="str">
            <v>X</v>
          </cell>
          <cell r="H420" t="str">
            <v>X</v>
          </cell>
          <cell r="I420" t="str">
            <v>X</v>
          </cell>
          <cell r="J420" t="str">
            <v>T</v>
          </cell>
          <cell r="K420">
            <v>20</v>
          </cell>
        </row>
        <row r="421">
          <cell r="C421" t="str">
            <v>TT-SPS-4PRO</v>
          </cell>
          <cell r="D421" t="str">
            <v>Matúš Bublavý</v>
          </cell>
          <cell r="E421">
            <v>903423597</v>
          </cell>
          <cell r="F421" t="str">
            <v>matusbublavy321@gmail.com</v>
          </cell>
          <cell r="G421" t="str">
            <v>X</v>
          </cell>
          <cell r="H421" t="str">
            <v>X</v>
          </cell>
          <cell r="I421" t="str">
            <v>X</v>
          </cell>
          <cell r="J421" t="str">
            <v>T</v>
          </cell>
          <cell r="K421">
            <v>20</v>
          </cell>
        </row>
        <row r="422">
          <cell r="C422" t="str">
            <v>TT-SPS-4PT</v>
          </cell>
          <cell r="D422" t="str">
            <v>Zuzana Prochyrová</v>
          </cell>
          <cell r="E422">
            <v>917430575</v>
          </cell>
          <cell r="F422" t="str">
            <v>zuzana.prochyrova@gmail.com</v>
          </cell>
          <cell r="G422" t="str">
            <v>X</v>
          </cell>
          <cell r="H422" t="str">
            <v>X</v>
          </cell>
          <cell r="J422" t="str">
            <v>T</v>
          </cell>
          <cell r="K422">
            <v>20</v>
          </cell>
        </row>
        <row r="423">
          <cell r="C423" t="str">
            <v>TT-SPSD-4DT</v>
          </cell>
          <cell r="D423" t="str">
            <v>Karolína Štefunková</v>
          </cell>
          <cell r="E423">
            <v>944147067</v>
          </cell>
          <cell r="F423" t="str">
            <v>k.stefunkova@zoznam.sk</v>
          </cell>
          <cell r="G423" t="str">
            <v>X</v>
          </cell>
          <cell r="H423" t="str">
            <v>X</v>
          </cell>
          <cell r="I423" t="str">
            <v>X</v>
          </cell>
          <cell r="J423" t="str">
            <v>T</v>
          </cell>
          <cell r="K423">
            <v>20</v>
          </cell>
        </row>
        <row r="424">
          <cell r="C424" t="str">
            <v>TT-SPSD-4EA</v>
          </cell>
          <cell r="D424" t="str">
            <v>Adam Jurovatý</v>
          </cell>
          <cell r="E424">
            <v>910181230</v>
          </cell>
          <cell r="F424" t="str">
            <v>adamjurovaty0@gmail.com</v>
          </cell>
          <cell r="G424" t="str">
            <v>X</v>
          </cell>
          <cell r="H424" t="str">
            <v>X</v>
          </cell>
          <cell r="I424" t="str">
            <v>X</v>
          </cell>
          <cell r="J424" t="str">
            <v>T</v>
          </cell>
          <cell r="K424">
            <v>20</v>
          </cell>
        </row>
        <row r="425">
          <cell r="C425" t="str">
            <v>TT-SZS-4B</v>
          </cell>
          <cell r="D425" t="str">
            <v>Veronika Pavková</v>
          </cell>
          <cell r="E425">
            <v>907202780</v>
          </cell>
          <cell r="F425" t="str">
            <v>verpavka@gmail.com</v>
          </cell>
          <cell r="G425" t="str">
            <v>X</v>
          </cell>
          <cell r="H425" t="str">
            <v>X</v>
          </cell>
          <cell r="I425" t="str">
            <v>X</v>
          </cell>
          <cell r="J425" t="str">
            <v>T</v>
          </cell>
          <cell r="K425">
            <v>20</v>
          </cell>
        </row>
        <row r="426">
          <cell r="C426" t="str">
            <v>TT-SZS-4E</v>
          </cell>
          <cell r="D426" t="str">
            <v xml:space="preserve">Klára Rusnáková </v>
          </cell>
          <cell r="E426">
            <v>949135793</v>
          </cell>
          <cell r="F426" t="str">
            <v>klarika.rusnakova@gmail.com</v>
          </cell>
          <cell r="G426" t="str">
            <v>X</v>
          </cell>
          <cell r="H426" t="str">
            <v>X</v>
          </cell>
          <cell r="I426" t="str">
            <v>X</v>
          </cell>
          <cell r="J426" t="str">
            <v>T</v>
          </cell>
          <cell r="K426">
            <v>20</v>
          </cell>
        </row>
        <row r="427">
          <cell r="C427" t="str">
            <v>TT-ŠG-4A</v>
          </cell>
          <cell r="D427" t="str">
            <v>Anna Hodulová</v>
          </cell>
          <cell r="E427">
            <v>908488916</v>
          </cell>
          <cell r="F427" t="str">
            <v>anicka.hodulova@gmail.com</v>
          </cell>
          <cell r="G427" t="str">
            <v>X</v>
          </cell>
          <cell r="H427" t="str">
            <v>X</v>
          </cell>
          <cell r="J427" t="str">
            <v>T</v>
          </cell>
          <cell r="K427">
            <v>20</v>
          </cell>
        </row>
        <row r="428">
          <cell r="C428" t="str">
            <v>TT-ŠG-OKT</v>
          </cell>
          <cell r="D428" t="str">
            <v>Šimon Páleník</v>
          </cell>
          <cell r="E428">
            <v>948346811</v>
          </cell>
          <cell r="F428" t="str">
            <v>zdurdo@centrum.sk</v>
          </cell>
          <cell r="G428" t="str">
            <v>X</v>
          </cell>
          <cell r="H428" t="str">
            <v>X</v>
          </cell>
          <cell r="I428" t="str">
            <v>X</v>
          </cell>
          <cell r="J428" t="str">
            <v>T</v>
          </cell>
          <cell r="K428">
            <v>20</v>
          </cell>
        </row>
        <row r="429">
          <cell r="C429" t="str">
            <v>TVR-GYM-4A</v>
          </cell>
          <cell r="D429" t="str">
            <v>Kristína Kajanová</v>
          </cell>
          <cell r="E429">
            <v>949300778</v>
          </cell>
          <cell r="F429" t="str">
            <v>kikakajanova1@gmail.com</v>
          </cell>
          <cell r="G429" t="str">
            <v>X</v>
          </cell>
          <cell r="H429" t="str">
            <v>X</v>
          </cell>
          <cell r="J429" t="str">
            <v>T</v>
          </cell>
          <cell r="K429">
            <v>20</v>
          </cell>
        </row>
        <row r="430">
          <cell r="C430" t="str">
            <v>TVR-SS-4A</v>
          </cell>
          <cell r="D430" t="str">
            <v>Jakub Hodás</v>
          </cell>
          <cell r="E430">
            <v>915673129</v>
          </cell>
          <cell r="F430" t="str">
            <v>jakub.hodas5@gmail.com</v>
          </cell>
          <cell r="G430" t="str">
            <v>X</v>
          </cell>
          <cell r="H430" t="str">
            <v>X</v>
          </cell>
          <cell r="I430" t="str">
            <v>X</v>
          </cell>
          <cell r="J430" t="str">
            <v>T</v>
          </cell>
          <cell r="K430">
            <v>20</v>
          </cell>
        </row>
        <row r="431">
          <cell r="C431" t="str">
            <v>TVR-SS-4AO</v>
          </cell>
          <cell r="D431" t="str">
            <v>Eliška Resutíková</v>
          </cell>
          <cell r="E431">
            <v>948380178</v>
          </cell>
          <cell r="F431" t="str">
            <v>resutikova.eliska@gmail.com</v>
          </cell>
          <cell r="G431" t="str">
            <v>X</v>
          </cell>
          <cell r="H431" t="str">
            <v>X</v>
          </cell>
          <cell r="I431" t="str">
            <v>X</v>
          </cell>
          <cell r="J431" t="str">
            <v>T</v>
          </cell>
          <cell r="K431">
            <v>20</v>
          </cell>
        </row>
        <row r="432">
          <cell r="C432" t="str">
            <v>VNT-CG-4AG</v>
          </cell>
          <cell r="D432" t="str">
            <v>Rebeka Kľučárová</v>
          </cell>
          <cell r="F432" t="str">
            <v>rebekaklucarova@gmail.com</v>
          </cell>
          <cell r="G432" t="str">
            <v>X</v>
          </cell>
          <cell r="H432" t="str">
            <v>X</v>
          </cell>
          <cell r="J432" t="str">
            <v>T</v>
          </cell>
          <cell r="K432">
            <v>20</v>
          </cell>
        </row>
        <row r="433">
          <cell r="C433" t="str">
            <v>VNT-GYM-4B</v>
          </cell>
          <cell r="D433" t="str">
            <v>Soňa Kolcunová</v>
          </cell>
          <cell r="E433">
            <v>907464353</v>
          </cell>
          <cell r="F433" t="str">
            <v>kolcunovasona@gmail.com</v>
          </cell>
          <cell r="G433" t="str">
            <v>X</v>
          </cell>
          <cell r="H433" t="str">
            <v>X</v>
          </cell>
          <cell r="I433" t="str">
            <v>X</v>
          </cell>
          <cell r="J433" t="str">
            <v>T</v>
          </cell>
          <cell r="K433">
            <v>20</v>
          </cell>
        </row>
        <row r="434">
          <cell r="C434" t="str">
            <v>VNT-GYM-4C</v>
          </cell>
          <cell r="D434" t="str">
            <v>Tibor Sopko</v>
          </cell>
          <cell r="E434">
            <v>940239816</v>
          </cell>
          <cell r="F434" t="str">
            <v>tiborsopko126@gmail.com</v>
          </cell>
          <cell r="G434" t="str">
            <v>X</v>
          </cell>
          <cell r="H434" t="str">
            <v>X</v>
          </cell>
          <cell r="J434" t="str">
            <v>T</v>
          </cell>
          <cell r="K434">
            <v>20</v>
          </cell>
        </row>
        <row r="435">
          <cell r="C435" t="str">
            <v>VNT-GYM-4D</v>
          </cell>
          <cell r="D435" t="str">
            <v>Kristína Petínová</v>
          </cell>
          <cell r="E435">
            <v>907148339</v>
          </cell>
          <cell r="F435" t="str">
            <v>kikapetikova@gmail.com</v>
          </cell>
          <cell r="G435" t="str">
            <v>X</v>
          </cell>
          <cell r="H435" t="str">
            <v>X</v>
          </cell>
          <cell r="I435" t="str">
            <v>X</v>
          </cell>
          <cell r="J435" t="str">
            <v>T</v>
          </cell>
          <cell r="K435">
            <v>20</v>
          </cell>
        </row>
        <row r="436">
          <cell r="C436" t="str">
            <v>VNT-OA-4A</v>
          </cell>
          <cell r="D436" t="str">
            <v>Jana Balogová</v>
          </cell>
          <cell r="E436">
            <v>917340301</v>
          </cell>
          <cell r="F436" t="str">
            <v>jankabalogova00@gmail.com</v>
          </cell>
          <cell r="G436" t="str">
            <v>X</v>
          </cell>
          <cell r="H436" t="str">
            <v>X</v>
          </cell>
          <cell r="I436" t="str">
            <v>X</v>
          </cell>
          <cell r="J436" t="str">
            <v>T</v>
          </cell>
          <cell r="K436">
            <v>20</v>
          </cell>
        </row>
        <row r="437">
          <cell r="C437" t="str">
            <v>VNT-OA-4B</v>
          </cell>
          <cell r="D437" t="str">
            <v>Aneta Pižontová</v>
          </cell>
          <cell r="E437">
            <v>911475857</v>
          </cell>
          <cell r="F437" t="str">
            <v>aneta.pizontova@gmail.com</v>
          </cell>
          <cell r="G437" t="str">
            <v>X</v>
          </cell>
          <cell r="H437" t="str">
            <v>X</v>
          </cell>
          <cell r="I437" t="str">
            <v>X</v>
          </cell>
          <cell r="J437" t="str">
            <v>T</v>
          </cell>
          <cell r="K437">
            <v>20</v>
          </cell>
        </row>
        <row r="438">
          <cell r="C438" t="str">
            <v>VNT-SOS-4Aop</v>
          </cell>
          <cell r="D438" t="str">
            <v>Radovana Marcinová</v>
          </cell>
          <cell r="E438">
            <v>944011742</v>
          </cell>
          <cell r="F438" t="str">
            <v>radkamarcinova56@gmail.com</v>
          </cell>
          <cell r="G438" t="str">
            <v>X</v>
          </cell>
          <cell r="H438" t="str">
            <v>X</v>
          </cell>
          <cell r="I438" t="str">
            <v>X</v>
          </cell>
          <cell r="J438" t="str">
            <v>T</v>
          </cell>
          <cell r="K438">
            <v>20</v>
          </cell>
        </row>
        <row r="439">
          <cell r="C439" t="str">
            <v>VNT-SOSD-4A</v>
          </cell>
          <cell r="D439" t="str">
            <v>Martin Revák</v>
          </cell>
          <cell r="E439">
            <v>915459747</v>
          </cell>
          <cell r="F439" t="str">
            <v xml:space="preserve">revak9@gmail.com </v>
          </cell>
          <cell r="G439" t="str">
            <v>X</v>
          </cell>
          <cell r="H439" t="str">
            <v>X</v>
          </cell>
          <cell r="I439" t="str">
            <v>X</v>
          </cell>
          <cell r="J439" t="str">
            <v>T</v>
          </cell>
          <cell r="K439">
            <v>20</v>
          </cell>
        </row>
        <row r="440">
          <cell r="C440" t="str">
            <v>VNT-SOSD-4M</v>
          </cell>
          <cell r="D440" t="str">
            <v>Ľudmila Mihálková</v>
          </cell>
          <cell r="E440">
            <v>949109496</v>
          </cell>
          <cell r="F440" t="str">
            <v>ja2001ludka@gmail.com</v>
          </cell>
          <cell r="G440" t="str">
            <v>X</v>
          </cell>
          <cell r="H440" t="str">
            <v>X</v>
          </cell>
          <cell r="I440" t="str">
            <v>X</v>
          </cell>
          <cell r="J440" t="str">
            <v>T</v>
          </cell>
          <cell r="K440">
            <v>20</v>
          </cell>
        </row>
        <row r="441">
          <cell r="C441" t="str">
            <v>Vrable-GYM-4A</v>
          </cell>
          <cell r="D441" t="str">
            <v>Viliam Péli</v>
          </cell>
          <cell r="E441">
            <v>944321789</v>
          </cell>
          <cell r="F441" t="str">
            <v>viliam.peli@gmail.com</v>
          </cell>
          <cell r="G441" t="str">
            <v>X</v>
          </cell>
          <cell r="H441" t="str">
            <v>X</v>
          </cell>
          <cell r="J441" t="str">
            <v>T</v>
          </cell>
          <cell r="K441">
            <v>20</v>
          </cell>
        </row>
        <row r="442">
          <cell r="C442" t="str">
            <v>Vrbove-GYM-5BA (5r)</v>
          </cell>
          <cell r="D442" t="str">
            <v>Tereza Fifiková</v>
          </cell>
          <cell r="E442">
            <v>907894525</v>
          </cell>
          <cell r="F442" t="str">
            <v>tereza.fifikova@gmail.com</v>
          </cell>
          <cell r="G442" t="str">
            <v>X</v>
          </cell>
          <cell r="H442" t="str">
            <v>X</v>
          </cell>
          <cell r="J442" t="str">
            <v>T</v>
          </cell>
          <cell r="K442">
            <v>20</v>
          </cell>
        </row>
        <row r="443">
          <cell r="C443" t="str">
            <v>ZA-GHL-4B</v>
          </cell>
          <cell r="D443" t="str">
            <v>Dorota Kirnerová</v>
          </cell>
          <cell r="E443">
            <v>915423915</v>
          </cell>
          <cell r="F443" t="str">
            <v>kirnerova.dorotka@gmail.com</v>
          </cell>
          <cell r="G443" t="str">
            <v>X</v>
          </cell>
          <cell r="H443" t="str">
            <v>X</v>
          </cell>
          <cell r="I443" t="str">
            <v>X</v>
          </cell>
          <cell r="J443" t="str">
            <v>T</v>
          </cell>
          <cell r="K443">
            <v>20</v>
          </cell>
        </row>
        <row r="444">
          <cell r="C444" t="str">
            <v>ZA-GKP-4AG</v>
          </cell>
          <cell r="D444" t="str">
            <v>Sandra Kamasova</v>
          </cell>
          <cell r="E444">
            <v>910746545</v>
          </cell>
          <cell r="F444" t="str">
            <v>stuzkovakapa@gmail.com</v>
          </cell>
          <cell r="G444" t="str">
            <v>X</v>
          </cell>
          <cell r="H444" t="str">
            <v>X</v>
          </cell>
          <cell r="I444" t="str">
            <v>X</v>
          </cell>
          <cell r="J444" t="str">
            <v>T</v>
          </cell>
          <cell r="K444">
            <v>20</v>
          </cell>
        </row>
        <row r="445">
          <cell r="C445" t="str">
            <v>ZA-GVAR-OKTB</v>
          </cell>
          <cell r="D445" t="str">
            <v>Natália Cisáriková</v>
          </cell>
          <cell r="E445">
            <v>944929569</v>
          </cell>
          <cell r="F445" t="str">
            <v>cisarikova.nata@gmail.com</v>
          </cell>
          <cell r="G445" t="str">
            <v>X</v>
          </cell>
          <cell r="H445" t="str">
            <v>X</v>
          </cell>
          <cell r="J445" t="str">
            <v>T</v>
          </cell>
          <cell r="K445">
            <v>20</v>
          </cell>
        </row>
        <row r="446">
          <cell r="C446" t="str">
            <v>ZA-HA-4M</v>
          </cell>
          <cell r="D446" t="str">
            <v>Júlia Zemančíková</v>
          </cell>
          <cell r="E446">
            <v>948116938</v>
          </cell>
          <cell r="F446" t="str">
            <v>zemancikova.julia@gmail.com</v>
          </cell>
          <cell r="G446" t="str">
            <v>X</v>
          </cell>
          <cell r="H446" t="str">
            <v>X</v>
          </cell>
          <cell r="I446" t="str">
            <v>X</v>
          </cell>
          <cell r="J446" t="str">
            <v>T</v>
          </cell>
          <cell r="K446">
            <v>20</v>
          </cell>
        </row>
        <row r="447">
          <cell r="C447" t="str">
            <v>ZA-HA-5F (5r)</v>
          </cell>
          <cell r="D447" t="str">
            <v xml:space="preserve">Romana Kavacka </v>
          </cell>
          <cell r="E447">
            <v>918313706</v>
          </cell>
          <cell r="F447" t="str">
            <v>romcakavacka@gmail.com</v>
          </cell>
          <cell r="G447" t="str">
            <v>X</v>
          </cell>
          <cell r="H447" t="str">
            <v>X</v>
          </cell>
          <cell r="I447" t="str">
            <v>X</v>
          </cell>
          <cell r="J447" t="str">
            <v>T</v>
          </cell>
          <cell r="K447">
            <v>20</v>
          </cell>
        </row>
        <row r="448">
          <cell r="C448" t="str">
            <v>ZA-OAVO-4B</v>
          </cell>
          <cell r="D448" t="str">
            <v>Mária Valíčková</v>
          </cell>
          <cell r="E448">
            <v>911546956</v>
          </cell>
          <cell r="F448" t="str">
            <v>manavalickova@gmail.com</v>
          </cell>
          <cell r="G448" t="str">
            <v>X</v>
          </cell>
          <cell r="H448" t="str">
            <v>X</v>
          </cell>
          <cell r="I448" t="str">
            <v>X</v>
          </cell>
          <cell r="J448" t="str">
            <v>T</v>
          </cell>
          <cell r="K448">
            <v>20</v>
          </cell>
        </row>
        <row r="449">
          <cell r="C449" t="str">
            <v>ZA-PASNV-4T</v>
          </cell>
          <cell r="D449" t="str">
            <v>Lucia Obrková</v>
          </cell>
          <cell r="E449">
            <v>919348332</v>
          </cell>
          <cell r="F449" t="str">
            <v>luciaobrkova@gmail.com</v>
          </cell>
          <cell r="G449" t="str">
            <v>X</v>
          </cell>
          <cell r="H449" t="str">
            <v>X</v>
          </cell>
          <cell r="I449" t="str">
            <v>X</v>
          </cell>
          <cell r="J449" t="str">
            <v>T</v>
          </cell>
          <cell r="K449">
            <v>20</v>
          </cell>
        </row>
        <row r="450">
          <cell r="C450" t="str">
            <v>ZA-SOA-4AC</v>
          </cell>
          <cell r="D450" t="str">
            <v>Sandra Štefanková</v>
          </cell>
          <cell r="E450">
            <v>944365715</v>
          </cell>
          <cell r="F450" t="str">
            <v>sandra.stefankova@gmail.com</v>
          </cell>
          <cell r="G450" t="str">
            <v>X</v>
          </cell>
          <cell r="H450" t="str">
            <v>X</v>
          </cell>
          <cell r="I450" t="str">
            <v>X</v>
          </cell>
          <cell r="J450" t="str">
            <v>T</v>
          </cell>
          <cell r="K450">
            <v>20</v>
          </cell>
        </row>
        <row r="451">
          <cell r="C451" t="str">
            <v>ZA-SOA-4AO</v>
          </cell>
          <cell r="D451" t="str">
            <v>Lenka Dupkalová</v>
          </cell>
          <cell r="E451">
            <v>908926145</v>
          </cell>
          <cell r="F451" t="str">
            <v>dupkalovalenka@gmail.com</v>
          </cell>
          <cell r="G451" t="str">
            <v>X</v>
          </cell>
          <cell r="H451" t="str">
            <v>X</v>
          </cell>
          <cell r="I451" t="str">
            <v>X</v>
          </cell>
          <cell r="J451" t="str">
            <v>T</v>
          </cell>
          <cell r="K451">
            <v>20</v>
          </cell>
        </row>
        <row r="452">
          <cell r="C452" t="str">
            <v>ZA-SOSE-4MC</v>
          </cell>
          <cell r="D452" t="str">
            <v>Filip Ciprich</v>
          </cell>
          <cell r="E452">
            <v>915633141</v>
          </cell>
          <cell r="F452" t="str">
            <v>ciprichf@gmail.com</v>
          </cell>
          <cell r="G452" t="str">
            <v>X</v>
          </cell>
          <cell r="H452" t="str">
            <v>X</v>
          </cell>
          <cell r="I452" t="str">
            <v>X</v>
          </cell>
          <cell r="J452" t="str">
            <v>T</v>
          </cell>
          <cell r="K452">
            <v>20</v>
          </cell>
        </row>
        <row r="453">
          <cell r="C453" t="str">
            <v>ZA-SOSE-4MP</v>
          </cell>
          <cell r="D453" t="str">
            <v>Július Litvík</v>
          </cell>
          <cell r="E453">
            <v>949895981</v>
          </cell>
          <cell r="F453" t="str">
            <v>juliuslitvik@azet.sk</v>
          </cell>
          <cell r="G453" t="str">
            <v>X</v>
          </cell>
          <cell r="H453" t="str">
            <v>X</v>
          </cell>
          <cell r="I453" t="str">
            <v>X</v>
          </cell>
          <cell r="J453" t="str">
            <v>T</v>
          </cell>
          <cell r="K453">
            <v>20</v>
          </cell>
        </row>
        <row r="454">
          <cell r="C454" t="str">
            <v>ZA-SOSS-4A</v>
          </cell>
          <cell r="D454" t="str">
            <v>Gabriela  Štefanidesová</v>
          </cell>
          <cell r="E454">
            <v>910198455</v>
          </cell>
          <cell r="F454" t="str">
            <v>stefanidesova.katarina@gmail.com</v>
          </cell>
          <cell r="G454" t="str">
            <v>X</v>
          </cell>
          <cell r="H454" t="str">
            <v>X</v>
          </cell>
          <cell r="I454" t="str">
            <v>X</v>
          </cell>
          <cell r="J454" t="str">
            <v>T</v>
          </cell>
          <cell r="K454">
            <v>20</v>
          </cell>
        </row>
        <row r="455">
          <cell r="C455" t="str">
            <v>ZA-SPSS-4A</v>
          </cell>
          <cell r="D455" t="str">
            <v>Sára Otrubová</v>
          </cell>
          <cell r="E455">
            <v>911537173</v>
          </cell>
          <cell r="F455" t="str">
            <v>sara.otrubova@gmail.com</v>
          </cell>
          <cell r="G455" t="str">
            <v>X</v>
          </cell>
          <cell r="H455" t="str">
            <v>X</v>
          </cell>
          <cell r="I455" t="str">
            <v>X</v>
          </cell>
          <cell r="J455" t="str">
            <v>T</v>
          </cell>
          <cell r="K455">
            <v>20</v>
          </cell>
        </row>
        <row r="456">
          <cell r="C456" t="str">
            <v>ZA-SPSS-4B</v>
          </cell>
          <cell r="D456" t="str">
            <v>Kristína Kubová</v>
          </cell>
          <cell r="E456">
            <v>903970351</v>
          </cell>
          <cell r="F456" t="str">
            <v>kubovakristina01@gmail.com</v>
          </cell>
          <cell r="G456" t="str">
            <v>X</v>
          </cell>
          <cell r="H456" t="str">
            <v>X</v>
          </cell>
          <cell r="I456" t="str">
            <v>X</v>
          </cell>
          <cell r="J456" t="str">
            <v>T</v>
          </cell>
          <cell r="K456">
            <v>20</v>
          </cell>
        </row>
        <row r="457">
          <cell r="C457" t="str">
            <v>ZA-SPSS-4C</v>
          </cell>
          <cell r="D457" t="str">
            <v>Petra Brozová</v>
          </cell>
          <cell r="E457">
            <v>904484557</v>
          </cell>
          <cell r="F457" t="str">
            <v>petra.brozova35@gmail.com</v>
          </cell>
          <cell r="G457" t="str">
            <v>X</v>
          </cell>
          <cell r="H457" t="str">
            <v>X</v>
          </cell>
          <cell r="J457" t="str">
            <v>T</v>
          </cell>
          <cell r="K457">
            <v>20</v>
          </cell>
        </row>
        <row r="458">
          <cell r="C458" t="str">
            <v>ZA-SPSS-4G</v>
          </cell>
          <cell r="D458" t="str">
            <v>Petra Jančuchová</v>
          </cell>
          <cell r="E458">
            <v>904139520</v>
          </cell>
          <cell r="F458" t="str">
            <v>jancuchova21@gmail.com</v>
          </cell>
          <cell r="G458" t="str">
            <v>X</v>
          </cell>
          <cell r="H458" t="str">
            <v>X</v>
          </cell>
          <cell r="I458" t="str">
            <v>X</v>
          </cell>
          <cell r="J458" t="str">
            <v>T</v>
          </cell>
          <cell r="K458">
            <v>20</v>
          </cell>
        </row>
        <row r="459">
          <cell r="C459" t="str">
            <v>ZA-SZS-4A</v>
          </cell>
          <cell r="D459" t="str">
            <v>Viktória Mlichová</v>
          </cell>
          <cell r="E459">
            <v>904453723</v>
          </cell>
          <cell r="F459" t="str">
            <v>vikinecka1932@gmail.com</v>
          </cell>
          <cell r="G459" t="str">
            <v>X</v>
          </cell>
          <cell r="H459" t="str">
            <v>X</v>
          </cell>
          <cell r="J459" t="str">
            <v>T</v>
          </cell>
          <cell r="K459">
            <v>20</v>
          </cell>
        </row>
        <row r="460">
          <cell r="C460" t="str">
            <v>ZA-SZS-4B</v>
          </cell>
          <cell r="D460" t="str">
            <v>Filip Kozák</v>
          </cell>
          <cell r="E460">
            <v>911521076</v>
          </cell>
          <cell r="F460" t="str">
            <v>fifak5315@gmail.com</v>
          </cell>
          <cell r="G460" t="str">
            <v>X</v>
          </cell>
          <cell r="H460" t="str">
            <v>X</v>
          </cell>
          <cell r="I460" t="str">
            <v>X</v>
          </cell>
          <cell r="J460" t="str">
            <v>T</v>
          </cell>
          <cell r="K460">
            <v>20</v>
          </cell>
        </row>
        <row r="461">
          <cell r="C461" t="str">
            <v>ZA-SZS-4C</v>
          </cell>
          <cell r="D461" t="str">
            <v xml:space="preserve">Janka Šurabová </v>
          </cell>
          <cell r="E461">
            <v>919269231</v>
          </cell>
          <cell r="F461" t="str">
            <v>jsurabova1c@gmail.com</v>
          </cell>
          <cell r="G461" t="str">
            <v>X</v>
          </cell>
          <cell r="H461" t="str">
            <v>X</v>
          </cell>
          <cell r="I461" t="str">
            <v>X</v>
          </cell>
          <cell r="J461" t="str">
            <v>T</v>
          </cell>
          <cell r="K461">
            <v>20</v>
          </cell>
        </row>
        <row r="462">
          <cell r="C462" t="str">
            <v>ZA-ŠG-4C</v>
          </cell>
          <cell r="D462" t="str">
            <v>Simona Antalová</v>
          </cell>
          <cell r="E462">
            <v>911921765</v>
          </cell>
          <cell r="F462" t="str">
            <v>simonkaantalova616@gmail.com</v>
          </cell>
          <cell r="G462" t="str">
            <v>X</v>
          </cell>
          <cell r="H462" t="str">
            <v>X</v>
          </cell>
          <cell r="I462" t="str">
            <v>X</v>
          </cell>
          <cell r="J462" t="str">
            <v>T</v>
          </cell>
          <cell r="K462">
            <v>20</v>
          </cell>
        </row>
        <row r="463">
          <cell r="C463" t="str">
            <v>ZH-GYM-4A</v>
          </cell>
          <cell r="D463" t="str">
            <v>Marta Jurkemíková</v>
          </cell>
          <cell r="E463">
            <v>948338905</v>
          </cell>
          <cell r="F463" t="str">
            <v>marta.jurkemikova@zssmzh.edu.sk</v>
          </cell>
          <cell r="G463" t="str">
            <v>X</v>
          </cell>
          <cell r="H463" t="str">
            <v>X</v>
          </cell>
          <cell r="I463" t="str">
            <v>X</v>
          </cell>
          <cell r="J463" t="str">
            <v>T</v>
          </cell>
          <cell r="K463">
            <v>20</v>
          </cell>
        </row>
        <row r="464">
          <cell r="C464" t="str">
            <v>ZH-GYM-4B</v>
          </cell>
          <cell r="D464" t="str">
            <v>Klaudia Mičová</v>
          </cell>
          <cell r="E464">
            <v>917402913</v>
          </cell>
          <cell r="F464" t="str">
            <v>micova.klaudia@gmail.com</v>
          </cell>
          <cell r="G464" t="str">
            <v>X</v>
          </cell>
          <cell r="H464" t="str">
            <v>X</v>
          </cell>
          <cell r="I464" t="str">
            <v>X</v>
          </cell>
          <cell r="J464" t="str">
            <v>T</v>
          </cell>
          <cell r="K464">
            <v>20</v>
          </cell>
        </row>
        <row r="465">
          <cell r="C465" t="str">
            <v>ZH-GYM-OKT</v>
          </cell>
          <cell r="D465" t="str">
            <v>Alica Štefanovičová</v>
          </cell>
          <cell r="E465">
            <v>910164333</v>
          </cell>
          <cell r="F465" t="str">
            <v>alicka2000@gmail.com</v>
          </cell>
          <cell r="G465" t="str">
            <v>X</v>
          </cell>
          <cell r="H465" t="str">
            <v>X</v>
          </cell>
          <cell r="I465" t="str">
            <v>X</v>
          </cell>
          <cell r="J465" t="str">
            <v>T</v>
          </cell>
          <cell r="K465">
            <v>20</v>
          </cell>
        </row>
        <row r="466">
          <cell r="C466" t="str">
            <v>ZH-OAS-5H (5r)</v>
          </cell>
          <cell r="D466" t="str">
            <v>Diana Vašová</v>
          </cell>
          <cell r="E466">
            <v>948772992</v>
          </cell>
          <cell r="F466" t="str">
            <v>dida.vasova@gmail.com</v>
          </cell>
          <cell r="G466" t="str">
            <v>X</v>
          </cell>
          <cell r="H466" t="str">
            <v>x</v>
          </cell>
          <cell r="I466" t="str">
            <v>X</v>
          </cell>
          <cell r="J466" t="str">
            <v>T</v>
          </cell>
          <cell r="K466">
            <v>20</v>
          </cell>
        </row>
        <row r="467">
          <cell r="C467" t="str">
            <v>ZH-SPASA-4ZBC</v>
          </cell>
          <cell r="D467" t="str">
            <v>Viktória Tomková</v>
          </cell>
          <cell r="E467">
            <v>902757196</v>
          </cell>
          <cell r="F467" t="str">
            <v>vikustomkova@gmail.com</v>
          </cell>
          <cell r="G467" t="str">
            <v>X</v>
          </cell>
          <cell r="H467" t="str">
            <v>X</v>
          </cell>
          <cell r="J467" t="str">
            <v>T</v>
          </cell>
          <cell r="K467">
            <v>20</v>
          </cell>
        </row>
        <row r="468">
          <cell r="C468" t="str">
            <v>ZH-SSOST-4AT</v>
          </cell>
          <cell r="D468" t="str">
            <v>Natália Štefanková</v>
          </cell>
          <cell r="E468">
            <v>951128124</v>
          </cell>
          <cell r="F468" t="str">
            <v>nataliastefankova1@gmail.com</v>
          </cell>
          <cell r="G468" t="str">
            <v>X</v>
          </cell>
          <cell r="H468" t="str">
            <v>X</v>
          </cell>
          <cell r="I468" t="str">
            <v>X</v>
          </cell>
          <cell r="J468" t="str">
            <v>T</v>
          </cell>
          <cell r="K468">
            <v>20</v>
          </cell>
        </row>
        <row r="469">
          <cell r="C469" t="str">
            <v>ZM-GYM-4A</v>
          </cell>
          <cell r="D469" t="str">
            <v>Natália Bajanová</v>
          </cell>
          <cell r="E469">
            <v>915552577</v>
          </cell>
          <cell r="F469" t="str">
            <v>bajanovanatalia@gmail.com</v>
          </cell>
          <cell r="G469" t="str">
            <v>X</v>
          </cell>
          <cell r="H469" t="str">
            <v>X</v>
          </cell>
          <cell r="I469" t="str">
            <v>X</v>
          </cell>
          <cell r="J469" t="str">
            <v>T</v>
          </cell>
          <cell r="K469">
            <v>20</v>
          </cell>
        </row>
        <row r="470">
          <cell r="C470" t="str">
            <v>ZM-GYM-4B</v>
          </cell>
          <cell r="D470" t="str">
            <v>Petra Lavičková</v>
          </cell>
          <cell r="E470">
            <v>949266240</v>
          </cell>
          <cell r="F470" t="str">
            <v>petra.lavic@gmail.com</v>
          </cell>
          <cell r="G470" t="str">
            <v>X</v>
          </cell>
          <cell r="H470" t="str">
            <v>X</v>
          </cell>
          <cell r="I470" t="str">
            <v>X</v>
          </cell>
          <cell r="J470" t="str">
            <v>T</v>
          </cell>
          <cell r="K470">
            <v>20</v>
          </cell>
        </row>
        <row r="471">
          <cell r="C471" t="str">
            <v>ZM-GYM-OKT</v>
          </cell>
          <cell r="D471" t="str">
            <v>Laura Kozolková</v>
          </cell>
          <cell r="E471">
            <v>910367359</v>
          </cell>
          <cell r="F471" t="str">
            <v>laurakozolkova@gmail.com</v>
          </cell>
          <cell r="G471" t="str">
            <v>X</v>
          </cell>
          <cell r="H471" t="str">
            <v>X</v>
          </cell>
          <cell r="I471" t="str">
            <v>X</v>
          </cell>
          <cell r="J471" t="str">
            <v>T</v>
          </cell>
          <cell r="K471">
            <v>20</v>
          </cell>
        </row>
        <row r="472">
          <cell r="C472" t="str">
            <v>ZM-OA-4B</v>
          </cell>
          <cell r="D472" t="str">
            <v>Kristína Zemanová</v>
          </cell>
          <cell r="E472">
            <v>917557609</v>
          </cell>
          <cell r="F472" t="str">
            <v>kika.zemanova@gmail.com</v>
          </cell>
          <cell r="G472" t="str">
            <v>X</v>
          </cell>
          <cell r="H472" t="str">
            <v>X</v>
          </cell>
          <cell r="J472" t="str">
            <v>T</v>
          </cell>
          <cell r="K472">
            <v>20</v>
          </cell>
        </row>
        <row r="473">
          <cell r="C473" t="str">
            <v>ZM-OA-5B (5r)</v>
          </cell>
          <cell r="D473" t="str">
            <v>Simona Čuchtová</v>
          </cell>
          <cell r="E473">
            <v>915130186</v>
          </cell>
          <cell r="F473" t="str">
            <v>simi.1807.su@gmail.com</v>
          </cell>
          <cell r="G473" t="str">
            <v>X</v>
          </cell>
          <cell r="H473" t="str">
            <v>X</v>
          </cell>
          <cell r="I473" t="str">
            <v>X</v>
          </cell>
          <cell r="J473" t="str">
            <v>T</v>
          </cell>
          <cell r="K473">
            <v>20</v>
          </cell>
        </row>
        <row r="474">
          <cell r="C474" t="str">
            <v>ZM-OAS-4A</v>
          </cell>
          <cell r="D474" t="str">
            <v xml:space="preserve">Silvia Madolova </v>
          </cell>
          <cell r="E474">
            <v>918883925</v>
          </cell>
          <cell r="F474" t="str">
            <v>madolova.s@gmail.com</v>
          </cell>
          <cell r="G474" t="str">
            <v>X</v>
          </cell>
          <cell r="H474" t="str">
            <v>X</v>
          </cell>
          <cell r="I474" t="str">
            <v>X</v>
          </cell>
          <cell r="J474" t="str">
            <v>T</v>
          </cell>
          <cell r="K474">
            <v>20</v>
          </cell>
        </row>
        <row r="475">
          <cell r="C475" t="str">
            <v>ZM-SOSP-4P</v>
          </cell>
          <cell r="D475" t="str">
            <v>Dominika Hudecová</v>
          </cell>
          <cell r="E475">
            <v>903295383</v>
          </cell>
          <cell r="F475" t="str">
            <v>dominikahudecova11@gmail.com</v>
          </cell>
          <cell r="G475" t="str">
            <v>X</v>
          </cell>
          <cell r="H475" t="str">
            <v>X</v>
          </cell>
          <cell r="I475" t="str">
            <v>X</v>
          </cell>
          <cell r="J475" t="str">
            <v>T</v>
          </cell>
          <cell r="K475">
            <v>20</v>
          </cell>
        </row>
        <row r="476">
          <cell r="C476" t="str">
            <v>ZV-GLS-4A</v>
          </cell>
          <cell r="D476" t="str">
            <v>Alžbeta Bialiková</v>
          </cell>
          <cell r="E476">
            <v>911672333</v>
          </cell>
          <cell r="F476" t="str">
            <v>betka.bialikova@gmail.com</v>
          </cell>
          <cell r="G476" t="str">
            <v>X</v>
          </cell>
          <cell r="H476" t="str">
            <v>X</v>
          </cell>
          <cell r="J476" t="str">
            <v>T</v>
          </cell>
          <cell r="K476">
            <v>20</v>
          </cell>
        </row>
        <row r="477">
          <cell r="C477" t="str">
            <v>ZV-GLS-4B</v>
          </cell>
          <cell r="D477" t="str">
            <v>Martina Varacová</v>
          </cell>
          <cell r="E477">
            <v>907795393</v>
          </cell>
          <cell r="F477" t="str">
            <v>varacova.martina@gmail.com</v>
          </cell>
          <cell r="G477" t="str">
            <v>X</v>
          </cell>
          <cell r="H477" t="str">
            <v>=</v>
          </cell>
          <cell r="J477" t="str">
            <v>T</v>
          </cell>
          <cell r="K477">
            <v>20</v>
          </cell>
        </row>
        <row r="478">
          <cell r="C478" t="str">
            <v>ZV-GLS-4D</v>
          </cell>
          <cell r="D478" t="str">
            <v>Dominika Struhárová</v>
          </cell>
          <cell r="E478">
            <v>915992795</v>
          </cell>
          <cell r="F478" t="str">
            <v>domca20012@gmail.com</v>
          </cell>
          <cell r="G478" t="str">
            <v>X</v>
          </cell>
          <cell r="H478" t="str">
            <v>X</v>
          </cell>
          <cell r="I478" t="str">
            <v>X</v>
          </cell>
          <cell r="J478" t="str">
            <v>T</v>
          </cell>
          <cell r="K478">
            <v>20</v>
          </cell>
        </row>
        <row r="479">
          <cell r="C479" t="str">
            <v>ZV-HSAO-4A</v>
          </cell>
          <cell r="D479" t="str">
            <v>Zuzana Kupcová</v>
          </cell>
          <cell r="E479">
            <v>908577824</v>
          </cell>
          <cell r="F479" t="str">
            <v>zuzkakupcova007@gmail.com</v>
          </cell>
          <cell r="G479" t="str">
            <v>X</v>
          </cell>
          <cell r="H479" t="str">
            <v>X</v>
          </cell>
          <cell r="J479" t="str">
            <v>T</v>
          </cell>
          <cell r="K479">
            <v>20</v>
          </cell>
        </row>
        <row r="480">
          <cell r="C480" t="str">
            <v>ZV-HSAO-5H (5r)</v>
          </cell>
          <cell r="D480" t="str">
            <v>Timea Oremová</v>
          </cell>
          <cell r="E480">
            <v>948768401</v>
          </cell>
          <cell r="F480" t="str">
            <v>oremova9@gmail.com</v>
          </cell>
          <cell r="G480" t="str">
            <v>X</v>
          </cell>
          <cell r="H480" t="str">
            <v>X</v>
          </cell>
          <cell r="I480" t="str">
            <v>X</v>
          </cell>
          <cell r="J480" t="str">
            <v>T</v>
          </cell>
          <cell r="K480">
            <v>20</v>
          </cell>
        </row>
        <row r="481">
          <cell r="C481" t="str">
            <v>ZV-SPSD-4A</v>
          </cell>
          <cell r="D481" t="str">
            <v xml:space="preserve">Veronika Šiandorová </v>
          </cell>
          <cell r="E481">
            <v>905823521</v>
          </cell>
          <cell r="F481" t="str">
            <v>veva2001@gmail.com</v>
          </cell>
          <cell r="G481" t="str">
            <v>X</v>
          </cell>
          <cell r="H481" t="str">
            <v>X</v>
          </cell>
          <cell r="I481" t="str">
            <v>X</v>
          </cell>
          <cell r="J481" t="str">
            <v>T</v>
          </cell>
          <cell r="K481">
            <v>20</v>
          </cell>
        </row>
        <row r="482">
          <cell r="C482" t="str">
            <v>ZV-SPSD-4L</v>
          </cell>
          <cell r="D482" t="str">
            <v>Natália Ondrisová</v>
          </cell>
          <cell r="E482">
            <v>915107988</v>
          </cell>
          <cell r="F482" t="str">
            <v>natkaondrisova@gmail.com</v>
          </cell>
          <cell r="G482" t="str">
            <v>X</v>
          </cell>
          <cell r="H482" t="str">
            <v>X</v>
          </cell>
          <cell r="I482" t="str">
            <v>X</v>
          </cell>
          <cell r="J482" t="str">
            <v>T</v>
          </cell>
          <cell r="K482">
            <v>20</v>
          </cell>
        </row>
        <row r="483">
          <cell r="C483" t="str">
            <v>ZV-SSOSP-4A</v>
          </cell>
          <cell r="D483" t="str">
            <v>Stanislava Skladanová</v>
          </cell>
          <cell r="E483">
            <v>902695169</v>
          </cell>
          <cell r="F483" t="str">
            <v>stankaskladanova8@gmail.com</v>
          </cell>
          <cell r="G483" t="str">
            <v>X</v>
          </cell>
          <cell r="H483" t="str">
            <v>X</v>
          </cell>
          <cell r="J483" t="str">
            <v>T</v>
          </cell>
          <cell r="K483">
            <v>20</v>
          </cell>
        </row>
        <row r="484">
          <cell r="C484" t="str">
            <v>ZV-TA-4B</v>
          </cell>
          <cell r="D484" t="str">
            <v>Patrícia Jenatová</v>
          </cell>
          <cell r="E484">
            <v>944984011</v>
          </cell>
          <cell r="F484" t="str">
            <v>jenatovci@gmail.com</v>
          </cell>
          <cell r="G484" t="str">
            <v>X</v>
          </cell>
          <cell r="H484" t="str">
            <v>X</v>
          </cell>
          <cell r="I484" t="str">
            <v>X</v>
          </cell>
          <cell r="J484" t="str">
            <v>T</v>
          </cell>
          <cell r="K484">
            <v>20</v>
          </cell>
        </row>
        <row r="487">
          <cell r="C487" t="str">
            <v>BB-EG-5B (5r)</v>
          </cell>
          <cell r="D487" t="str">
            <v xml:space="preserve">Bianka Ľuptáková </v>
          </cell>
          <cell r="E487">
            <v>917295475</v>
          </cell>
          <cell r="F487" t="str">
            <v>biankaluptakova15@gmail.com</v>
          </cell>
          <cell r="G487" t="str">
            <v>X</v>
          </cell>
          <cell r="H487" t="str">
            <v>X</v>
          </cell>
          <cell r="I487" t="str">
            <v>X</v>
          </cell>
          <cell r="J487" t="str">
            <v>chcu vratit</v>
          </cell>
          <cell r="K487" t="str">
            <v/>
          </cell>
        </row>
        <row r="488">
          <cell r="C488" t="str">
            <v>LM-GYM-OKT</v>
          </cell>
          <cell r="D488" t="str">
            <v>Soňa Lorenčíková</v>
          </cell>
          <cell r="E488">
            <v>944294466</v>
          </cell>
          <cell r="F488" t="str">
            <v>sonalorencikova@zoznam.sk</v>
          </cell>
          <cell r="G488" t="str">
            <v>X</v>
          </cell>
          <cell r="H488" t="str">
            <v>X</v>
          </cell>
          <cell r="I488" t="str">
            <v>X</v>
          </cell>
          <cell r="J488" t="str">
            <v>vrátena zaloha</v>
          </cell>
          <cell r="K488" t="str">
            <v/>
          </cell>
        </row>
        <row r="489">
          <cell r="C489" t="str">
            <v>LM-SOSS-4A</v>
          </cell>
          <cell r="D489" t="str">
            <v>Stanislav Taliga</v>
          </cell>
          <cell r="E489">
            <v>904479279</v>
          </cell>
          <cell r="F489" t="str">
            <v>stano.taliga@gmail.com</v>
          </cell>
          <cell r="G489" t="str">
            <v>X</v>
          </cell>
          <cell r="H489" t="str">
            <v>X</v>
          </cell>
          <cell r="I489" t="str">
            <v>X</v>
          </cell>
          <cell r="J489" t="str">
            <v>vrátena zaloha</v>
          </cell>
          <cell r="K489" t="str">
            <v/>
          </cell>
        </row>
        <row r="490">
          <cell r="C490" t="str">
            <v>LM-SZS-4M</v>
          </cell>
          <cell r="D490" t="str">
            <v>Klaudia Prochádzková</v>
          </cell>
          <cell r="E490">
            <v>940163217</v>
          </cell>
          <cell r="F490" t="str">
            <v>klaudiqaprochadzkova@gmail.com</v>
          </cell>
          <cell r="G490" t="str">
            <v>X</v>
          </cell>
          <cell r="H490" t="str">
            <v>X</v>
          </cell>
          <cell r="I490" t="str">
            <v>X</v>
          </cell>
          <cell r="J490" t="str">
            <v>vrátena zaloha</v>
          </cell>
          <cell r="K490" t="str">
            <v/>
          </cell>
        </row>
        <row r="491">
          <cell r="C491" t="str">
            <v>LV-SPS-4E</v>
          </cell>
          <cell r="D491" t="str">
            <v>Dávid Bačkor</v>
          </cell>
          <cell r="E491">
            <v>948516342</v>
          </cell>
          <cell r="F491" t="str">
            <v>david.backor.3@gmail.com</v>
          </cell>
          <cell r="G491" t="str">
            <v>X</v>
          </cell>
          <cell r="H491" t="str">
            <v>X</v>
          </cell>
          <cell r="I491" t="str">
            <v>X</v>
          </cell>
          <cell r="J491" t="str">
            <v>vrátena zaloha</v>
          </cell>
          <cell r="K491" t="str">
            <v/>
          </cell>
        </row>
        <row r="492">
          <cell r="C492" t="str">
            <v>NZ-HSaO-5B (5r)</v>
          </cell>
          <cell r="D492" t="str">
            <v>Kora Fabuľová</v>
          </cell>
          <cell r="E492">
            <v>917773129</v>
          </cell>
          <cell r="F492" t="str">
            <v>kora.fabulova@gmail.com</v>
          </cell>
          <cell r="G492" t="str">
            <v>X</v>
          </cell>
          <cell r="H492" t="str">
            <v>X</v>
          </cell>
          <cell r="I492" t="str">
            <v>X</v>
          </cell>
          <cell r="J492" t="str">
            <v>vrátena zaloha</v>
          </cell>
          <cell r="K492" t="str">
            <v/>
          </cell>
        </row>
        <row r="493">
          <cell r="C493" t="str">
            <v>PO-GPPG-5B (5r)</v>
          </cell>
          <cell r="D493" t="str">
            <v>Karin Kuchárová</v>
          </cell>
          <cell r="E493">
            <v>904597663</v>
          </cell>
          <cell r="F493" t="str">
            <v>kucharova.karin@gmail.com</v>
          </cell>
          <cell r="G493" t="str">
            <v>X</v>
          </cell>
          <cell r="H493" t="str">
            <v>X</v>
          </cell>
          <cell r="J493" t="str">
            <v>vrátená záloha</v>
          </cell>
          <cell r="K493" t="str">
            <v/>
          </cell>
        </row>
        <row r="494">
          <cell r="C494" t="str">
            <v>PO-SOSL-4B</v>
          </cell>
          <cell r="D494" t="str">
            <v>Aneta Richtačíková</v>
          </cell>
          <cell r="E494">
            <v>905547983</v>
          </cell>
          <cell r="F494" t="str">
            <v>a.richtarcikova@gmail.com</v>
          </cell>
          <cell r="G494" t="str">
            <v>X</v>
          </cell>
          <cell r="H494" t="str">
            <v>X</v>
          </cell>
          <cell r="I494" t="str">
            <v>X</v>
          </cell>
          <cell r="J494" t="str">
            <v>chcu vratit</v>
          </cell>
          <cell r="K494" t="str">
            <v/>
          </cell>
        </row>
        <row r="495">
          <cell r="C495" t="str">
            <v>RK-GSA-OKT</v>
          </cell>
          <cell r="D495" t="str">
            <v xml:space="preserve">Sašenka Klačanová </v>
          </cell>
          <cell r="E495">
            <v>948913777</v>
          </cell>
          <cell r="F495" t="str">
            <v>sasenka.klacanova@me.com</v>
          </cell>
          <cell r="G495" t="str">
            <v>X</v>
          </cell>
          <cell r="H495" t="str">
            <v>X</v>
          </cell>
          <cell r="I495" t="str">
            <v>X</v>
          </cell>
          <cell r="J495" t="str">
            <v>vrátena zaloha</v>
          </cell>
          <cell r="K495" t="str">
            <v/>
          </cell>
        </row>
        <row r="496">
          <cell r="C496" t="str">
            <v>TN-SPSS-4D</v>
          </cell>
          <cell r="D496" t="str">
            <v>Andrej Bražnik</v>
          </cell>
          <cell r="E496">
            <v>919146486</v>
          </cell>
          <cell r="F496" t="str">
            <v>andrej.braznik@gmail.com</v>
          </cell>
          <cell r="G496" t="str">
            <v>X</v>
          </cell>
          <cell r="H496" t="str">
            <v>X</v>
          </cell>
          <cell r="I496" t="str">
            <v>X</v>
          </cell>
          <cell r="J496" t="str">
            <v>vrátená záloha</v>
          </cell>
          <cell r="K496" t="str">
            <v/>
          </cell>
        </row>
        <row r="497">
          <cell r="C497" t="str">
            <v>TO-GYM-4B</v>
          </cell>
          <cell r="D497" t="str">
            <v>Lucia Marková</v>
          </cell>
          <cell r="E497">
            <v>915452664</v>
          </cell>
          <cell r="F497" t="str">
            <v>lucialumarkova@gmail.com</v>
          </cell>
          <cell r="G497" t="str">
            <v>X</v>
          </cell>
          <cell r="H497" t="str">
            <v>X</v>
          </cell>
          <cell r="I497" t="str">
            <v>X</v>
          </cell>
          <cell r="J497" t="str">
            <v>vrátena zaloha</v>
          </cell>
          <cell r="K497" t="str">
            <v/>
          </cell>
        </row>
        <row r="498">
          <cell r="C498" t="str">
            <v>TO-SZS-4ZA</v>
          </cell>
          <cell r="D498" t="str">
            <v>Zuzana Ficová</v>
          </cell>
          <cell r="E498">
            <v>915775296</v>
          </cell>
          <cell r="F498" t="str">
            <v>ficovazuzana@gmail.com</v>
          </cell>
          <cell r="G498" t="str">
            <v>X</v>
          </cell>
          <cell r="H498" t="str">
            <v>X</v>
          </cell>
          <cell r="J498" t="str">
            <v>vrátena zaloha</v>
          </cell>
          <cell r="K498" t="str">
            <v/>
          </cell>
        </row>
        <row r="499">
          <cell r="C499" t="str">
            <v>ZV-SOSD-4D</v>
          </cell>
          <cell r="D499" t="str">
            <v>Andrea Gibalová</v>
          </cell>
          <cell r="E499">
            <v>915361992</v>
          </cell>
          <cell r="F499" t="str">
            <v>andreagibalova2001@gmail.com</v>
          </cell>
          <cell r="G499" t="str">
            <v>X</v>
          </cell>
          <cell r="H499" t="str">
            <v>=</v>
          </cell>
          <cell r="J499" t="str">
            <v>vrátena zaloha</v>
          </cell>
          <cell r="K499" t="str">
            <v/>
          </cell>
        </row>
        <row r="504">
          <cell r="C504" t="str">
            <v>BA-ADLERKA-4E</v>
          </cell>
          <cell r="D504" t="str">
            <v>Tomáš Ňuňuk</v>
          </cell>
          <cell r="E504">
            <v>944232735</v>
          </cell>
          <cell r="F504" t="str">
            <v>tomas.nunuk@centrum.sk</v>
          </cell>
          <cell r="G504" t="str">
            <v>X</v>
          </cell>
          <cell r="H504" t="str">
            <v>X</v>
          </cell>
          <cell r="I504" t="str">
            <v>X</v>
          </cell>
          <cell r="K504" t="str">
            <v/>
          </cell>
        </row>
        <row r="505">
          <cell r="C505" t="str">
            <v>BA-BIS-13</v>
          </cell>
          <cell r="D505" t="str">
            <v>Alexandra Kasperová</v>
          </cell>
          <cell r="E505">
            <v>903126976</v>
          </cell>
          <cell r="F505" t="str">
            <v>sasha.kasperova@gmail.com</v>
          </cell>
          <cell r="G505" t="str">
            <v>X</v>
          </cell>
          <cell r="K505" t="str">
            <v/>
          </cell>
        </row>
        <row r="506">
          <cell r="C506" t="str">
            <v>BA-GAMCA-4B</v>
          </cell>
          <cell r="D506" t="str">
            <v>Anna Sopková</v>
          </cell>
          <cell r="E506">
            <v>915049982</v>
          </cell>
          <cell r="F506" t="str">
            <v>anna1sopkova@gmail.com</v>
          </cell>
          <cell r="G506" t="str">
            <v>X</v>
          </cell>
          <cell r="H506" t="str">
            <v>X</v>
          </cell>
          <cell r="K506" t="str">
            <v/>
          </cell>
        </row>
        <row r="507">
          <cell r="C507" t="str">
            <v>BA-GBIL-5NB (5r)</v>
          </cell>
          <cell r="D507" t="str">
            <v>Ha Tran Thai</v>
          </cell>
          <cell r="E507">
            <v>944232688</v>
          </cell>
          <cell r="F507" t="str">
            <v>andrea.tr008@gmail.com</v>
          </cell>
          <cell r="G507" t="str">
            <v>X</v>
          </cell>
          <cell r="H507" t="str">
            <v>X</v>
          </cell>
          <cell r="I507" t="str">
            <v>X</v>
          </cell>
          <cell r="K507" t="str">
            <v/>
          </cell>
        </row>
        <row r="508">
          <cell r="C508" t="str">
            <v>BA-GFGL-4A</v>
          </cell>
          <cell r="D508" t="str">
            <v>Ema Háberová</v>
          </cell>
          <cell r="E508">
            <v>915555000</v>
          </cell>
          <cell r="F508" t="str">
            <v>ehaberova@gmail.com</v>
          </cell>
          <cell r="G508" t="str">
            <v>X</v>
          </cell>
          <cell r="H508" t="str">
            <v>X</v>
          </cell>
          <cell r="K508" t="str">
            <v/>
          </cell>
        </row>
        <row r="509">
          <cell r="C509" t="str">
            <v>BA-GFGL-5AS</v>
          </cell>
          <cell r="D509" t="str">
            <v>Lucia Tumová</v>
          </cell>
          <cell r="E509">
            <v>902125398</v>
          </cell>
          <cell r="F509" t="str">
            <v>lucia.tumova3@gmail.com</v>
          </cell>
          <cell r="G509" t="str">
            <v>X</v>
          </cell>
          <cell r="H509" t="str">
            <v>X</v>
          </cell>
          <cell r="K509" t="str">
            <v/>
          </cell>
        </row>
        <row r="510">
          <cell r="C510" t="str">
            <v>BA-GFGL-5BS</v>
          </cell>
          <cell r="D510" t="str">
            <v>Ela Zaťková</v>
          </cell>
          <cell r="E510">
            <v>944254307</v>
          </cell>
          <cell r="F510" t="str">
            <v>tichehodeti@gmail.com</v>
          </cell>
          <cell r="G510" t="str">
            <v>=</v>
          </cell>
          <cell r="H510" t="str">
            <v>X</v>
          </cell>
          <cell r="K510" t="str">
            <v/>
          </cell>
        </row>
        <row r="511">
          <cell r="C511" t="str">
            <v>BA-GFGL-OKT</v>
          </cell>
          <cell r="D511" t="str">
            <v>Patrícia Mináriková</v>
          </cell>
          <cell r="E511">
            <v>944476089</v>
          </cell>
          <cell r="F511" t="str">
            <v>patka.minarik@gmail.com</v>
          </cell>
          <cell r="G511" t="str">
            <v>X</v>
          </cell>
          <cell r="H511" t="str">
            <v>X</v>
          </cell>
          <cell r="I511" t="str">
            <v>X</v>
          </cell>
          <cell r="K511" t="str">
            <v/>
          </cell>
        </row>
        <row r="512">
          <cell r="C512" t="str">
            <v>BA-GHUB-4A</v>
          </cell>
          <cell r="D512" t="str">
            <v>Kristína Macíková</v>
          </cell>
          <cell r="E512">
            <v>902166556</v>
          </cell>
          <cell r="F512" t="str">
            <v>kikamacikova@gmail.com</v>
          </cell>
          <cell r="G512" t="str">
            <v>X</v>
          </cell>
          <cell r="H512" t="str">
            <v>X</v>
          </cell>
          <cell r="I512" t="str">
            <v>X</v>
          </cell>
          <cell r="K512" t="str">
            <v/>
          </cell>
        </row>
        <row r="513">
          <cell r="C513" t="str">
            <v>BA-GHUB-OKT</v>
          </cell>
          <cell r="D513" t="str">
            <v>Andrea Polákovičová</v>
          </cell>
          <cell r="E513">
            <v>907021220</v>
          </cell>
          <cell r="F513" t="str">
            <v>adapol94@gmail.com</v>
          </cell>
          <cell r="G513" t="str">
            <v>X</v>
          </cell>
          <cell r="H513" t="str">
            <v>X</v>
          </cell>
          <cell r="K513" t="str">
            <v/>
          </cell>
        </row>
        <row r="514">
          <cell r="C514" t="str">
            <v>BA-GIH-4C</v>
          </cell>
          <cell r="D514" t="str">
            <v>Martina Beňková</v>
          </cell>
          <cell r="E514">
            <v>902541317</v>
          </cell>
          <cell r="F514" t="str">
            <v>martinabenkovaa@gmail.com</v>
          </cell>
          <cell r="G514" t="str">
            <v>X</v>
          </cell>
          <cell r="H514" t="str">
            <v>X</v>
          </cell>
          <cell r="I514" t="str">
            <v>X</v>
          </cell>
          <cell r="K514" t="str">
            <v/>
          </cell>
        </row>
        <row r="515">
          <cell r="C515" t="str">
            <v>BA-GLN-4A</v>
          </cell>
          <cell r="D515" t="str">
            <v>Katarína Kováčiková</v>
          </cell>
          <cell r="E515">
            <v>911740720</v>
          </cell>
          <cell r="F515" t="str">
            <v>kovacikova.kacena@gmail.com</v>
          </cell>
          <cell r="G515" t="str">
            <v>X</v>
          </cell>
          <cell r="H515" t="str">
            <v>X</v>
          </cell>
          <cell r="K515" t="str">
            <v/>
          </cell>
        </row>
        <row r="516">
          <cell r="C516" t="str">
            <v>BA-GLS-OKTA</v>
          </cell>
          <cell r="D516" t="str">
            <v xml:space="preserve">Ivana Horvathova </v>
          </cell>
          <cell r="E516">
            <v>907620674</v>
          </cell>
          <cell r="F516" t="str">
            <v>ivkahor@gmail.com</v>
          </cell>
          <cell r="G516" t="str">
            <v>X</v>
          </cell>
          <cell r="H516" t="str">
            <v>X</v>
          </cell>
          <cell r="K516" t="str">
            <v/>
          </cell>
        </row>
        <row r="517">
          <cell r="C517" t="str">
            <v>BA-GMA-4A</v>
          </cell>
          <cell r="D517" t="str">
            <v>Alexia Last</v>
          </cell>
          <cell r="E517">
            <v>908646675</v>
          </cell>
          <cell r="F517" t="str">
            <v>alexia.last@hotmail.com</v>
          </cell>
          <cell r="G517" t="str">
            <v>X</v>
          </cell>
          <cell r="H517" t="str">
            <v>X</v>
          </cell>
          <cell r="K517" t="str">
            <v/>
          </cell>
        </row>
        <row r="518">
          <cell r="C518" t="str">
            <v>BA-GMET-5AF</v>
          </cell>
          <cell r="D518" t="str">
            <v>Lívia Pazúriková</v>
          </cell>
          <cell r="E518">
            <v>949038955</v>
          </cell>
          <cell r="F518" t="str">
            <v>lpazurikova@gmail.com</v>
          </cell>
          <cell r="G518" t="str">
            <v>X</v>
          </cell>
          <cell r="K518" t="str">
            <v/>
          </cell>
        </row>
        <row r="519">
          <cell r="C519" t="str">
            <v>BA-GPAN-5A (5r)</v>
          </cell>
          <cell r="D519" t="str">
            <v>Veronika Demovičová</v>
          </cell>
          <cell r="E519">
            <v>944035480</v>
          </cell>
          <cell r="F519" t="str">
            <v xml:space="preserve">veron.demovicova@gmail.com </v>
          </cell>
          <cell r="G519" t="str">
            <v>X</v>
          </cell>
          <cell r="H519" t="str">
            <v>X</v>
          </cell>
          <cell r="I519" t="str">
            <v>X</v>
          </cell>
          <cell r="K519" t="str">
            <v/>
          </cell>
        </row>
        <row r="520">
          <cell r="C520" t="str">
            <v>BA-GPAN-5B (5r)</v>
          </cell>
          <cell r="D520" t="str">
            <v xml:space="preserve">Hana Rudohradska </v>
          </cell>
          <cell r="E520">
            <v>908426940</v>
          </cell>
          <cell r="F520" t="str">
            <v>rudohradskahana@gmail.com</v>
          </cell>
          <cell r="G520" t="str">
            <v>=</v>
          </cell>
          <cell r="H520" t="str">
            <v>X</v>
          </cell>
          <cell r="I520" t="str">
            <v>X</v>
          </cell>
          <cell r="K520" t="str">
            <v/>
          </cell>
        </row>
        <row r="521">
          <cell r="C521" t="str">
            <v>BA-GPAN-OKT</v>
          </cell>
          <cell r="D521" t="str">
            <v>Martina Lehocká</v>
          </cell>
          <cell r="E521">
            <v>915658571</v>
          </cell>
          <cell r="F521" t="str">
            <v>mlehocka489@gmail.com</v>
          </cell>
          <cell r="G521" t="str">
            <v>X</v>
          </cell>
          <cell r="H521" t="str">
            <v>X</v>
          </cell>
          <cell r="K521" t="str">
            <v/>
          </cell>
        </row>
        <row r="522">
          <cell r="C522" t="str">
            <v>BA-GSKAL-OKT A+B</v>
          </cell>
          <cell r="D522" t="str">
            <v>Zuzana Adamovičová</v>
          </cell>
          <cell r="E522">
            <v>949600246</v>
          </cell>
          <cell r="F522" t="str">
            <v>stuzkovaspmndag@gmail.com</v>
          </cell>
          <cell r="G522" t="str">
            <v>X</v>
          </cell>
          <cell r="H522" t="str">
            <v>X</v>
          </cell>
          <cell r="K522" t="str">
            <v/>
          </cell>
        </row>
        <row r="523">
          <cell r="C523" t="str">
            <v>BA-HAMIK-5B (5r)</v>
          </cell>
          <cell r="D523" t="str">
            <v xml:space="preserve">Michaela Nemcová </v>
          </cell>
          <cell r="E523">
            <v>911708636</v>
          </cell>
          <cell r="F523" t="str">
            <v>miminemcova@gmail.com</v>
          </cell>
          <cell r="G523" t="str">
            <v>X</v>
          </cell>
          <cell r="H523" t="str">
            <v>X</v>
          </cell>
          <cell r="K523" t="str">
            <v/>
          </cell>
        </row>
        <row r="524">
          <cell r="C524" t="str">
            <v>BA-HAMIK-5C (5r)</v>
          </cell>
          <cell r="D524" t="str">
            <v>Lucia Vlčíková</v>
          </cell>
          <cell r="E524">
            <v>910638104</v>
          </cell>
          <cell r="F524" t="str">
            <v>lucia.vlk@gmail.com</v>
          </cell>
          <cell r="G524" t="str">
            <v>X</v>
          </cell>
          <cell r="H524" t="str">
            <v>X</v>
          </cell>
          <cell r="I524" t="str">
            <v>X</v>
          </cell>
          <cell r="K524" t="str">
            <v/>
          </cell>
        </row>
        <row r="525">
          <cell r="C525" t="str">
            <v>BA-HSaO-4MB</v>
          </cell>
          <cell r="D525" t="str">
            <v>Alexandra Eva Obložinská</v>
          </cell>
          <cell r="E525">
            <v>911627319</v>
          </cell>
          <cell r="F525" t="str">
            <v xml:space="preserve">saskao@centrum.sk </v>
          </cell>
          <cell r="G525" t="str">
            <v>X</v>
          </cell>
          <cell r="K525" t="str">
            <v/>
          </cell>
        </row>
        <row r="526">
          <cell r="C526" t="str">
            <v>BA-KONZ-4A</v>
          </cell>
          <cell r="D526" t="str">
            <v xml:space="preserve">Hilda Gulyás </v>
          </cell>
          <cell r="E526">
            <v>948360224</v>
          </cell>
          <cell r="F526" t="str">
            <v>hildagu@gmail.com</v>
          </cell>
          <cell r="G526" t="str">
            <v>=</v>
          </cell>
          <cell r="H526" t="str">
            <v>X</v>
          </cell>
          <cell r="K526" t="str">
            <v/>
          </cell>
        </row>
        <row r="527">
          <cell r="C527" t="str">
            <v>BA-KONZ-4C</v>
          </cell>
          <cell r="D527" t="str">
            <v>Simona Guľášová</v>
          </cell>
          <cell r="E527">
            <v>944527772</v>
          </cell>
          <cell r="F527" t="str">
            <v>Simona.gulasova37@gmail.com</v>
          </cell>
          <cell r="G527" t="str">
            <v>X</v>
          </cell>
          <cell r="H527" t="str">
            <v>X</v>
          </cell>
          <cell r="I527" t="str">
            <v>X</v>
          </cell>
          <cell r="K527" t="str">
            <v/>
          </cell>
        </row>
        <row r="528">
          <cell r="C528" t="str">
            <v>BA-LEWIS-5B</v>
          </cell>
          <cell r="D528" t="str">
            <v xml:space="preserve">Barbora Romanová </v>
          </cell>
          <cell r="E528">
            <v>917459008</v>
          </cell>
          <cell r="F528" t="str">
            <v>bajka.romanova@gmail.com</v>
          </cell>
          <cell r="G528" t="str">
            <v>=</v>
          </cell>
          <cell r="H528" t="str">
            <v>X</v>
          </cell>
          <cell r="K528" t="str">
            <v/>
          </cell>
        </row>
        <row r="529">
          <cell r="C529" t="str">
            <v>BA-LEWIS-5D</v>
          </cell>
          <cell r="D529" t="str">
            <v>Karolína Kišacová</v>
          </cell>
          <cell r="E529">
            <v>902522335</v>
          </cell>
          <cell r="F529" t="str">
            <v xml:space="preserve">k.kisacova123@gmail.com										</v>
          </cell>
          <cell r="G529" t="str">
            <v>=</v>
          </cell>
          <cell r="H529" t="str">
            <v>X</v>
          </cell>
          <cell r="K529" t="str">
            <v/>
          </cell>
        </row>
        <row r="530">
          <cell r="C530" t="str">
            <v>BA-LEWIS-5E</v>
          </cell>
          <cell r="D530" t="str">
            <v>Emma Kramárová</v>
          </cell>
          <cell r="E530">
            <v>902912044</v>
          </cell>
          <cell r="F530" t="str">
            <v>emma.kramarova0712@gmail.com</v>
          </cell>
          <cell r="G530" t="str">
            <v>X</v>
          </cell>
          <cell r="H530" t="str">
            <v>X</v>
          </cell>
          <cell r="K530" t="str">
            <v/>
          </cell>
        </row>
        <row r="531">
          <cell r="C531" t="str">
            <v>BA-LEWIS-5F</v>
          </cell>
          <cell r="D531" t="str">
            <v>Tatiana Mesíková</v>
          </cell>
          <cell r="E531">
            <v>904479169</v>
          </cell>
          <cell r="F531" t="str">
            <v>tana.mesikova@gmail.com</v>
          </cell>
          <cell r="G531" t="str">
            <v>X</v>
          </cell>
          <cell r="H531" t="str">
            <v>X</v>
          </cell>
          <cell r="K531" t="str">
            <v/>
          </cell>
        </row>
        <row r="532">
          <cell r="C532" t="str">
            <v>BA-OADUD-4A</v>
          </cell>
          <cell r="D532" t="str">
            <v xml:space="preserve">Martina Bosá </v>
          </cell>
          <cell r="E532">
            <v>902165029</v>
          </cell>
          <cell r="F532" t="str">
            <v>mata.matka10@gmail.com</v>
          </cell>
          <cell r="G532" t="str">
            <v>X</v>
          </cell>
          <cell r="H532" t="str">
            <v>X</v>
          </cell>
          <cell r="K532" t="str">
            <v/>
          </cell>
        </row>
        <row r="533">
          <cell r="C533" t="str">
            <v>BA-OADUD-4B</v>
          </cell>
          <cell r="D533" t="str">
            <v>Nikola Drndová</v>
          </cell>
          <cell r="E533">
            <v>907425992</v>
          </cell>
          <cell r="F533" t="str">
            <v>nikol.drndova@gmail.com</v>
          </cell>
          <cell r="G533" t="str">
            <v>X</v>
          </cell>
          <cell r="H533" t="str">
            <v>X</v>
          </cell>
          <cell r="I533" t="str">
            <v>X</v>
          </cell>
          <cell r="K533" t="str">
            <v/>
          </cell>
        </row>
        <row r="534">
          <cell r="C534" t="str">
            <v>BA-OAN-4A</v>
          </cell>
          <cell r="D534" t="str">
            <v>Sabína Oravcová</v>
          </cell>
          <cell r="E534">
            <v>949867777</v>
          </cell>
          <cell r="F534" t="str">
            <v>oravcovasabina@gmail.com</v>
          </cell>
          <cell r="G534" t="str">
            <v>X</v>
          </cell>
          <cell r="H534" t="str">
            <v>X</v>
          </cell>
          <cell r="I534" t="str">
            <v>X</v>
          </cell>
          <cell r="K534" t="str">
            <v/>
          </cell>
        </row>
        <row r="535">
          <cell r="C535" t="str">
            <v>BA-PASA-4A</v>
          </cell>
          <cell r="D535" t="str">
            <v xml:space="preserve">Viki Hurtonyová </v>
          </cell>
          <cell r="E535">
            <v>948192173</v>
          </cell>
          <cell r="F535" t="str">
            <v>vikihurtonyova@gmail.com</v>
          </cell>
          <cell r="G535" t="str">
            <v>X</v>
          </cell>
          <cell r="H535" t="str">
            <v>X</v>
          </cell>
          <cell r="I535" t="str">
            <v>X</v>
          </cell>
          <cell r="K535" t="str">
            <v/>
          </cell>
        </row>
        <row r="536">
          <cell r="C536" t="str">
            <v>BA-SGČ-5B (5r)</v>
          </cell>
          <cell r="D536" t="str">
            <v>Olesia Udodová</v>
          </cell>
          <cell r="E536">
            <v>944101039</v>
          </cell>
          <cell r="F536" t="str">
            <v>udodovaolen.21@gmail.com</v>
          </cell>
          <cell r="G536" t="str">
            <v>X</v>
          </cell>
          <cell r="H536" t="str">
            <v>X</v>
          </cell>
          <cell r="K536" t="str">
            <v/>
          </cell>
        </row>
        <row r="537">
          <cell r="C537" t="str">
            <v>BA-SGČ-OKT</v>
          </cell>
          <cell r="D537" t="str">
            <v>Natália Šimeková</v>
          </cell>
          <cell r="E537">
            <v>904590369</v>
          </cell>
          <cell r="F537" t="str">
            <v>natitalka241@gmail.com</v>
          </cell>
          <cell r="G537" t="str">
            <v>X</v>
          </cell>
          <cell r="H537" t="str">
            <v>X</v>
          </cell>
          <cell r="K537" t="str">
            <v/>
          </cell>
        </row>
        <row r="538">
          <cell r="C538" t="str">
            <v>BA-SOSE-4ME</v>
          </cell>
          <cell r="D538" t="str">
            <v>Patrik Moravčík</v>
          </cell>
          <cell r="E538">
            <v>949124147</v>
          </cell>
          <cell r="F538" t="str">
            <v>patkomoravcik2001@gmail.com</v>
          </cell>
          <cell r="G538" t="str">
            <v>X</v>
          </cell>
          <cell r="K538" t="str">
            <v/>
          </cell>
        </row>
        <row r="539">
          <cell r="C539" t="str">
            <v>BA-SOSCH-4A</v>
          </cell>
          <cell r="D539" t="str">
            <v xml:space="preserve">Bianka Tóthová </v>
          </cell>
          <cell r="E539">
            <v>908176506</v>
          </cell>
          <cell r="F539" t="str">
            <v>tothovabianka19@gmail.com</v>
          </cell>
          <cell r="G539" t="str">
            <v>X</v>
          </cell>
          <cell r="H539" t="str">
            <v>X</v>
          </cell>
          <cell r="K539" t="str">
            <v/>
          </cell>
        </row>
        <row r="540">
          <cell r="C540" t="str">
            <v>BA-SOSIT-4TI</v>
          </cell>
          <cell r="D540" t="str">
            <v>Vanesa Janejová</v>
          </cell>
          <cell r="E540">
            <v>910333980</v>
          </cell>
          <cell r="F540" t="str">
            <v>vanessajanejova58@gmail.com</v>
          </cell>
          <cell r="G540" t="str">
            <v>X</v>
          </cell>
          <cell r="K540" t="str">
            <v/>
          </cell>
        </row>
        <row r="541">
          <cell r="C541" t="str">
            <v>BA-SOSJON-4AM</v>
          </cell>
          <cell r="D541" t="str">
            <v xml:space="preserve">Jana Mastrlová </v>
          </cell>
          <cell r="E541">
            <v>905630957</v>
          </cell>
          <cell r="F541" t="str">
            <v>mastrlova@gmail.com</v>
          </cell>
          <cell r="G541" t="str">
            <v>X</v>
          </cell>
          <cell r="H541" t="str">
            <v>X</v>
          </cell>
          <cell r="I541" t="str">
            <v>X</v>
          </cell>
          <cell r="K541" t="str">
            <v/>
          </cell>
        </row>
        <row r="542">
          <cell r="C542" t="str">
            <v>BA-SOSJON-4MSZ</v>
          </cell>
          <cell r="D542" t="str">
            <v>Ing. Alžbeta Szὂllὂsová</v>
          </cell>
          <cell r="E542">
            <v>908533046</v>
          </cell>
          <cell r="F542" t="str">
            <v>alzbeta36@gmail.com</v>
          </cell>
          <cell r="G542" t="str">
            <v>X</v>
          </cell>
          <cell r="H542" t="str">
            <v>X</v>
          </cell>
          <cell r="I542" t="str">
            <v>X</v>
          </cell>
          <cell r="K542" t="str">
            <v/>
          </cell>
        </row>
        <row r="543">
          <cell r="C543" t="str">
            <v>BA-SOSMIS-4A</v>
          </cell>
          <cell r="D543" t="str">
            <v>Diana Bónová</v>
          </cell>
          <cell r="E543">
            <v>944411878</v>
          </cell>
          <cell r="F543" t="str">
            <v>dianabonova1@gmail.com</v>
          </cell>
          <cell r="G543" t="str">
            <v>X</v>
          </cell>
          <cell r="H543" t="str">
            <v>X</v>
          </cell>
          <cell r="K543" t="str">
            <v/>
          </cell>
        </row>
        <row r="544">
          <cell r="C544" t="str">
            <v>BA-SOSMIS-4C</v>
          </cell>
          <cell r="D544" t="str">
            <v>Viktória Petrová</v>
          </cell>
          <cell r="E544">
            <v>915084002</v>
          </cell>
          <cell r="F544" t="str">
            <v>viktoria.petrova2712@gmail.com</v>
          </cell>
          <cell r="G544" t="str">
            <v>X</v>
          </cell>
          <cell r="H544" t="str">
            <v>X</v>
          </cell>
          <cell r="K544" t="str">
            <v/>
          </cell>
        </row>
        <row r="545">
          <cell r="C545" t="str">
            <v>BA-SOSPOL-4GMA</v>
          </cell>
          <cell r="D545" t="str">
            <v>Simona Švorcová</v>
          </cell>
          <cell r="E545">
            <v>918279137</v>
          </cell>
          <cell r="F545" t="str">
            <v>simuska712@gmail.com</v>
          </cell>
          <cell r="G545" t="str">
            <v>=</v>
          </cell>
          <cell r="H545" t="str">
            <v>X</v>
          </cell>
          <cell r="K545" t="str">
            <v/>
          </cell>
        </row>
        <row r="546">
          <cell r="C546" t="str">
            <v>BA-SOSPOL-4TMT</v>
          </cell>
          <cell r="D546" t="str">
            <v xml:space="preserve">Adam Oškera </v>
          </cell>
          <cell r="E546">
            <v>944932067</v>
          </cell>
          <cell r="F546" t="str">
            <v>adoz4298@gmail.com</v>
          </cell>
          <cell r="G546" t="str">
            <v>=</v>
          </cell>
          <cell r="H546" t="str">
            <v>X</v>
          </cell>
          <cell r="K546" t="str">
            <v/>
          </cell>
        </row>
        <row r="547">
          <cell r="C547" t="str">
            <v>BA-SOSRAC-4A</v>
          </cell>
          <cell r="D547" t="str">
            <v>Bronislava Bilská</v>
          </cell>
          <cell r="E547">
            <v>940937818</v>
          </cell>
          <cell r="F547" t="str">
            <v>bronislava01bil@gmail.com</v>
          </cell>
          <cell r="G547" t="str">
            <v>X</v>
          </cell>
          <cell r="H547" t="str">
            <v>X</v>
          </cell>
          <cell r="K547" t="str">
            <v/>
          </cell>
        </row>
        <row r="548">
          <cell r="C548" t="str">
            <v>BA-SOSSVAT-4KO</v>
          </cell>
          <cell r="D548" t="str">
            <v xml:space="preserve">Miriam Frézová </v>
          </cell>
          <cell r="E548">
            <v>911177318</v>
          </cell>
          <cell r="F548" t="str">
            <v>miriam.frezova@gmail.com</v>
          </cell>
          <cell r="G548" t="str">
            <v>X</v>
          </cell>
          <cell r="H548" t="str">
            <v>X</v>
          </cell>
          <cell r="I548" t="str">
            <v>X</v>
          </cell>
          <cell r="K548" t="str">
            <v/>
          </cell>
        </row>
        <row r="549">
          <cell r="C549" t="str">
            <v>BA-SOSV-4VET</v>
          </cell>
          <cell r="D549" t="str">
            <v>Júlia Romanová</v>
          </cell>
          <cell r="E549">
            <v>915664814</v>
          </cell>
          <cell r="F549" t="str">
            <v>julka.romanova@gmail.com</v>
          </cell>
          <cell r="G549" t="str">
            <v>=</v>
          </cell>
          <cell r="H549" t="str">
            <v>X</v>
          </cell>
          <cell r="K549" t="str">
            <v/>
          </cell>
        </row>
        <row r="550">
          <cell r="C550" t="str">
            <v>BA-SPSE_HAL-4B</v>
          </cell>
          <cell r="D550" t="str">
            <v>Jakub Wagner</v>
          </cell>
          <cell r="E550">
            <v>950592050</v>
          </cell>
          <cell r="F550" t="str">
            <v>jakub.wagner@outlook.sk</v>
          </cell>
          <cell r="G550" t="str">
            <v>X</v>
          </cell>
          <cell r="H550" t="str">
            <v>X</v>
          </cell>
          <cell r="K550" t="str">
            <v/>
          </cell>
        </row>
        <row r="551">
          <cell r="C551" t="str">
            <v>BA-SPSE-4A</v>
          </cell>
          <cell r="D551" t="str">
            <v>Michal Mikulka</v>
          </cell>
          <cell r="E551">
            <v>903850760</v>
          </cell>
          <cell r="F551" t="str">
            <v>mino.mikulka@gmail.com</v>
          </cell>
          <cell r="G551" t="str">
            <v>=</v>
          </cell>
          <cell r="H551" t="str">
            <v>X</v>
          </cell>
          <cell r="K551" t="str">
            <v/>
          </cell>
        </row>
        <row r="552">
          <cell r="C552" t="str">
            <v>BA-SPSSaG-4C</v>
          </cell>
          <cell r="D552" t="str">
            <v>Simona Hadvigová</v>
          </cell>
          <cell r="E552">
            <v>915887253</v>
          </cell>
          <cell r="F552" t="str">
            <v>simonahadvigova@gmail.com</v>
          </cell>
          <cell r="G552" t="str">
            <v>X</v>
          </cell>
          <cell r="H552" t="str">
            <v>X</v>
          </cell>
          <cell r="K552" t="str">
            <v/>
          </cell>
        </row>
        <row r="553">
          <cell r="C553" t="str">
            <v>BA-SS_Ruzinov-4B</v>
          </cell>
          <cell r="D553" t="str">
            <v xml:space="preserve">Paulína Hrozányová </v>
          </cell>
          <cell r="E553">
            <v>903011056</v>
          </cell>
          <cell r="F553" t="str">
            <v>paulina.hrozanyova@gmail.com</v>
          </cell>
          <cell r="G553" t="str">
            <v>X</v>
          </cell>
          <cell r="H553" t="str">
            <v>X</v>
          </cell>
          <cell r="I553" t="str">
            <v>X</v>
          </cell>
          <cell r="K553" t="str">
            <v/>
          </cell>
        </row>
        <row r="554">
          <cell r="C554" t="str">
            <v>BA-SSOS-4B</v>
          </cell>
          <cell r="D554" t="str">
            <v>Veronika Lopošová</v>
          </cell>
          <cell r="E554">
            <v>910744666</v>
          </cell>
          <cell r="F554" t="str">
            <v>niksloposova@gmail.com</v>
          </cell>
          <cell r="G554" t="str">
            <v>X</v>
          </cell>
          <cell r="H554" t="str">
            <v>X</v>
          </cell>
          <cell r="K554" t="str">
            <v/>
          </cell>
        </row>
        <row r="555">
          <cell r="C555" t="str">
            <v>BA-SSOSOOaM-4A</v>
          </cell>
          <cell r="D555" t="str">
            <v>Alexandra Almášiová</v>
          </cell>
          <cell r="E555">
            <v>903904530</v>
          </cell>
          <cell r="F555" t="str">
            <v>alexandraalmasiova@azet.sk</v>
          </cell>
          <cell r="G555" t="str">
            <v>X</v>
          </cell>
          <cell r="H555" t="str">
            <v>=</v>
          </cell>
          <cell r="K555" t="str">
            <v/>
          </cell>
        </row>
        <row r="556">
          <cell r="C556" t="str">
            <v>BA-SSOSOOaM-4C</v>
          </cell>
          <cell r="D556" t="str">
            <v>Viky Hupková</v>
          </cell>
          <cell r="E556">
            <v>918937298</v>
          </cell>
          <cell r="F556" t="str">
            <v>viktoriahup@gmail.com</v>
          </cell>
          <cell r="G556" t="str">
            <v>X</v>
          </cell>
          <cell r="H556" t="str">
            <v>X</v>
          </cell>
          <cell r="I556" t="str">
            <v>X</v>
          </cell>
          <cell r="K556" t="str">
            <v/>
          </cell>
        </row>
        <row r="557">
          <cell r="C557" t="str">
            <v>BA-SŠOS-4A</v>
          </cell>
          <cell r="D557" t="str">
            <v>Ing. Lívia Krížová</v>
          </cell>
          <cell r="E557">
            <v>911866033</v>
          </cell>
          <cell r="F557" t="str">
            <v>livia.krizova@gmail.com</v>
          </cell>
          <cell r="G557" t="str">
            <v>X</v>
          </cell>
          <cell r="H557" t="str">
            <v>X</v>
          </cell>
          <cell r="I557" t="str">
            <v>X</v>
          </cell>
          <cell r="K557" t="str">
            <v/>
          </cell>
        </row>
        <row r="558">
          <cell r="C558" t="str">
            <v>BA-SZSZah-4AV</v>
          </cell>
          <cell r="D558" t="str">
            <v>Lucia Halasová</v>
          </cell>
          <cell r="E558">
            <v>940305289</v>
          </cell>
          <cell r="F558" t="str">
            <v>asistentivyzivysusuper@gmail.com</v>
          </cell>
          <cell r="G558" t="str">
            <v>X</v>
          </cell>
          <cell r="H558" t="str">
            <v>X</v>
          </cell>
          <cell r="K558" t="str">
            <v/>
          </cell>
        </row>
        <row r="559">
          <cell r="C559" t="str">
            <v>BA-SZSZAH-4MAS</v>
          </cell>
          <cell r="D559" t="str">
            <v>Viktória Cigánková</v>
          </cell>
          <cell r="E559">
            <v>944189917</v>
          </cell>
          <cell r="F559" t="str">
            <v>viktoria.cigankova4@gmail.com</v>
          </cell>
          <cell r="G559" t="str">
            <v>X</v>
          </cell>
          <cell r="H559" t="str">
            <v>X</v>
          </cell>
          <cell r="I559" t="str">
            <v>X</v>
          </cell>
          <cell r="K559" t="str">
            <v/>
          </cell>
        </row>
        <row r="560">
          <cell r="C560" t="str">
            <v>BA-TILGNERKA-OKT</v>
          </cell>
          <cell r="D560" t="str">
            <v>Lenka Demitrovičová</v>
          </cell>
          <cell r="E560">
            <v>904101755</v>
          </cell>
          <cell r="F560" t="str">
            <v>lenka.demitrovicova@gmail.com</v>
          </cell>
          <cell r="G560" t="str">
            <v>X</v>
          </cell>
          <cell r="H560" t="str">
            <v>X</v>
          </cell>
          <cell r="I560" t="str">
            <v>X</v>
          </cell>
          <cell r="K560" t="str">
            <v/>
          </cell>
        </row>
        <row r="561">
          <cell r="C561" t="str">
            <v>BA-TKONZ-8AB</v>
          </cell>
          <cell r="D561" t="str">
            <v>Lujza Pavlovičová</v>
          </cell>
          <cell r="E561">
            <v>949589357</v>
          </cell>
          <cell r="F561" t="str">
            <v>luluskapavlovicova@gmail.com</v>
          </cell>
          <cell r="G561" t="str">
            <v>X</v>
          </cell>
          <cell r="H561" t="str">
            <v>X</v>
          </cell>
          <cell r="I561" t="str">
            <v>X</v>
          </cell>
          <cell r="K561" t="str">
            <v/>
          </cell>
        </row>
        <row r="562">
          <cell r="C562" t="str">
            <v>BA-TOKAJ-4A</v>
          </cell>
          <cell r="D562" t="str">
            <v>Viktória Suchánová</v>
          </cell>
          <cell r="E562">
            <v>940870498</v>
          </cell>
          <cell r="F562" t="str">
            <v>viktoria.suchanova1@gmail.com</v>
          </cell>
          <cell r="G562" t="str">
            <v>=</v>
          </cell>
          <cell r="H562" t="str">
            <v>X</v>
          </cell>
          <cell r="K562" t="str">
            <v/>
          </cell>
        </row>
        <row r="563">
          <cell r="C563" t="str">
            <v>BA-VAZKA-4C</v>
          </cell>
          <cell r="D563" t="str">
            <v>Veronika Horváthová</v>
          </cell>
          <cell r="E563">
            <v>902217319</v>
          </cell>
          <cell r="F563" t="str">
            <v>v.horvathova@outlook.sk</v>
          </cell>
          <cell r="G563" t="str">
            <v>X</v>
          </cell>
          <cell r="H563" t="str">
            <v>X</v>
          </cell>
          <cell r="K563" t="str">
            <v/>
          </cell>
        </row>
        <row r="564">
          <cell r="C564" t="str">
            <v>BATORKosihy-SSOS-2An</v>
          </cell>
          <cell r="D564" t="str">
            <v>Kati Lengyelová</v>
          </cell>
          <cell r="E564">
            <v>907557205</v>
          </cell>
          <cell r="F564" t="str">
            <v>lekati111@gmail.com</v>
          </cell>
          <cell r="G564" t="str">
            <v>X</v>
          </cell>
          <cell r="H564" t="str">
            <v>X</v>
          </cell>
          <cell r="K564" t="str">
            <v/>
          </cell>
        </row>
        <row r="565">
          <cell r="C565" t="str">
            <v>BATORKosihy-SSOS-4A</v>
          </cell>
          <cell r="D565" t="str">
            <v>Katalin Lengyelová</v>
          </cell>
          <cell r="E565">
            <v>907557205</v>
          </cell>
          <cell r="F565" t="str">
            <v>lekati111@gmail.com</v>
          </cell>
          <cell r="G565" t="str">
            <v>X</v>
          </cell>
          <cell r="H565" t="str">
            <v>X</v>
          </cell>
          <cell r="K565" t="str">
            <v/>
          </cell>
        </row>
        <row r="566">
          <cell r="C566" t="str">
            <v>BatorKosihy-SSOS-5A</v>
          </cell>
          <cell r="D566" t="str">
            <v>Ing. Katalin Lengyelová</v>
          </cell>
          <cell r="E566">
            <v>907557205</v>
          </cell>
          <cell r="F566" t="str">
            <v>lekati111@gmail.com</v>
          </cell>
          <cell r="G566" t="str">
            <v>X</v>
          </cell>
          <cell r="K566" t="str">
            <v/>
          </cell>
        </row>
        <row r="567">
          <cell r="C567" t="str">
            <v>BB-EG-5A (5r)</v>
          </cell>
          <cell r="D567" t="str">
            <v>Karolína Galušková</v>
          </cell>
          <cell r="E567">
            <v>908828283</v>
          </cell>
          <cell r="F567" t="str">
            <v>kajgalka@gmail.com</v>
          </cell>
          <cell r="G567" t="str">
            <v>X</v>
          </cell>
          <cell r="H567" t="str">
            <v>X</v>
          </cell>
          <cell r="I567" t="str">
            <v>X</v>
          </cell>
          <cell r="K567" t="str">
            <v/>
          </cell>
        </row>
        <row r="568">
          <cell r="C568" t="str">
            <v>BB-GAS-4A</v>
          </cell>
          <cell r="D568" t="str">
            <v>Alžbeta Rejdovianová</v>
          </cell>
          <cell r="E568">
            <v>948612473</v>
          </cell>
          <cell r="F568" t="str">
            <v>alzbeta.rejdovianova@gmail.com</v>
          </cell>
          <cell r="G568" t="str">
            <v>X</v>
          </cell>
          <cell r="H568" t="str">
            <v>X</v>
          </cell>
          <cell r="K568" t="str">
            <v/>
          </cell>
        </row>
        <row r="569">
          <cell r="C569" t="str">
            <v>BB-GAS-4D</v>
          </cell>
          <cell r="D569" t="str">
            <v>Lucia Kubišová</v>
          </cell>
          <cell r="E569">
            <v>944190284</v>
          </cell>
          <cell r="F569" t="str">
            <v>luciakubis11@gmail.com</v>
          </cell>
          <cell r="G569" t="str">
            <v>X</v>
          </cell>
          <cell r="H569" t="str">
            <v>X</v>
          </cell>
          <cell r="I569" t="str">
            <v>X</v>
          </cell>
          <cell r="K569" t="str">
            <v/>
          </cell>
        </row>
        <row r="570">
          <cell r="C570" t="str">
            <v>BB-GJGT-4B</v>
          </cell>
          <cell r="D570" t="str">
            <v>Petra Herková</v>
          </cell>
          <cell r="E570">
            <v>907249647</v>
          </cell>
          <cell r="F570" t="str">
            <v>pspepe59@gmail.com</v>
          </cell>
          <cell r="G570" t="str">
            <v>X</v>
          </cell>
          <cell r="H570" t="str">
            <v>X</v>
          </cell>
          <cell r="I570" t="str">
            <v>X</v>
          </cell>
          <cell r="K570" t="str">
            <v/>
          </cell>
        </row>
        <row r="571">
          <cell r="C571" t="str">
            <v>BB-GJGT-4C</v>
          </cell>
          <cell r="D571" t="str">
            <v>Charlotte Stejskalová</v>
          </cell>
          <cell r="E571">
            <v>915553077</v>
          </cell>
          <cell r="F571" t="str">
            <v>lotarinka9812@gmai.com</v>
          </cell>
          <cell r="G571" t="str">
            <v>X</v>
          </cell>
          <cell r="H571" t="str">
            <v>X</v>
          </cell>
          <cell r="K571" t="str">
            <v/>
          </cell>
        </row>
        <row r="572">
          <cell r="C572" t="str">
            <v>BB-GJGT-4D</v>
          </cell>
          <cell r="D572" t="str">
            <v>Laura Petrovičová</v>
          </cell>
          <cell r="E572">
            <v>908441628</v>
          </cell>
          <cell r="F572" t="str">
            <v>lau.pet3004@gmail.com</v>
          </cell>
          <cell r="G572" t="str">
            <v>X</v>
          </cell>
          <cell r="H572" t="str">
            <v>X</v>
          </cell>
          <cell r="I572" t="str">
            <v>X</v>
          </cell>
          <cell r="K572" t="str">
            <v/>
          </cell>
        </row>
        <row r="573">
          <cell r="C573" t="str">
            <v>BB-GJGT-4F</v>
          </cell>
          <cell r="D573" t="str">
            <v>Veronika Gašparcová</v>
          </cell>
          <cell r="E573">
            <v>915624700</v>
          </cell>
          <cell r="F573" t="str">
            <v>weronita11@gmail.com</v>
          </cell>
          <cell r="G573" t="str">
            <v>X</v>
          </cell>
          <cell r="H573" t="str">
            <v>X</v>
          </cell>
          <cell r="I573" t="str">
            <v>X</v>
          </cell>
          <cell r="K573" t="str">
            <v/>
          </cell>
        </row>
        <row r="574">
          <cell r="C574" t="str">
            <v>BB-GJGT-5L (5r)</v>
          </cell>
          <cell r="D574" t="str">
            <v>Terézia Blihárová</v>
          </cell>
          <cell r="E574">
            <v>917582295</v>
          </cell>
          <cell r="F574" t="str">
            <v>bliharova.tea@gmail.com</v>
          </cell>
          <cell r="G574" t="str">
            <v>X</v>
          </cell>
          <cell r="H574" t="str">
            <v>X</v>
          </cell>
          <cell r="I574" t="str">
            <v>X</v>
          </cell>
          <cell r="K574" t="str">
            <v/>
          </cell>
        </row>
        <row r="575">
          <cell r="C575" t="str">
            <v>BB-GMK-5A (5r)</v>
          </cell>
          <cell r="D575" t="str">
            <v>Tereza Schmidtová</v>
          </cell>
          <cell r="E575">
            <v>918228055</v>
          </cell>
          <cell r="F575" t="str">
            <v>tereza.schmidtova44@gmail.com</v>
          </cell>
          <cell r="G575" t="str">
            <v>X</v>
          </cell>
          <cell r="H575" t="str">
            <v>X</v>
          </cell>
          <cell r="I575" t="str">
            <v>X</v>
          </cell>
          <cell r="K575" t="str">
            <v/>
          </cell>
        </row>
        <row r="576">
          <cell r="C576" t="str">
            <v>BB-GMK-5B (5r)</v>
          </cell>
          <cell r="D576" t="str">
            <v>Kristína Fülöpová</v>
          </cell>
          <cell r="E576">
            <v>917554868</v>
          </cell>
          <cell r="F576" t="str">
            <v>kika.fulopova5@gmail.com</v>
          </cell>
          <cell r="G576" t="str">
            <v>X</v>
          </cell>
          <cell r="H576" t="str">
            <v>X</v>
          </cell>
          <cell r="I576" t="str">
            <v>X</v>
          </cell>
          <cell r="K576" t="str">
            <v/>
          </cell>
        </row>
        <row r="577">
          <cell r="C577" t="str">
            <v>BB-HSAO-4DK</v>
          </cell>
          <cell r="D577" t="str">
            <v>Matúš Švantner</v>
          </cell>
          <cell r="E577">
            <v>944935273</v>
          </cell>
          <cell r="F577" t="str">
            <v>svantnermatus13@gmail.com</v>
          </cell>
          <cell r="G577" t="str">
            <v>X</v>
          </cell>
          <cell r="H577" t="str">
            <v>X</v>
          </cell>
          <cell r="I577" t="str">
            <v>X</v>
          </cell>
          <cell r="K577" t="str">
            <v/>
          </cell>
        </row>
        <row r="578">
          <cell r="C578" t="str">
            <v>BB-KG-4B</v>
          </cell>
          <cell r="D578" t="str">
            <v>Laura Palkovičová</v>
          </cell>
          <cell r="E578">
            <v>902481365</v>
          </cell>
          <cell r="F578" t="str">
            <v>palkovicova.laura@gmail.com</v>
          </cell>
          <cell r="G578" t="str">
            <v>X</v>
          </cell>
          <cell r="H578" t="str">
            <v>X</v>
          </cell>
          <cell r="I578" t="str">
            <v>X</v>
          </cell>
          <cell r="K578" t="str">
            <v/>
          </cell>
        </row>
        <row r="579">
          <cell r="C579" t="str">
            <v>BB-KONZ-4A</v>
          </cell>
          <cell r="D579" t="str">
            <v>Laura Matejčeková</v>
          </cell>
          <cell r="E579">
            <v>915341588</v>
          </cell>
          <cell r="F579" t="str">
            <v>lauramatejcekova2@gmail.com</v>
          </cell>
          <cell r="G579" t="str">
            <v>X</v>
          </cell>
          <cell r="H579" t="str">
            <v>X</v>
          </cell>
          <cell r="I579" t="str">
            <v>X</v>
          </cell>
          <cell r="K579" t="str">
            <v/>
          </cell>
        </row>
        <row r="580">
          <cell r="C580" t="str">
            <v>BB-OA-4A</v>
          </cell>
          <cell r="D580" t="str">
            <v>Timea Ballová</v>
          </cell>
          <cell r="E580">
            <v>907368688</v>
          </cell>
          <cell r="F580" t="str">
            <v>timea.ballovaaa@gmail.com</v>
          </cell>
          <cell r="G580" t="str">
            <v>X</v>
          </cell>
          <cell r="H580" t="str">
            <v>X</v>
          </cell>
          <cell r="I580" t="str">
            <v>X</v>
          </cell>
          <cell r="K580" t="str">
            <v/>
          </cell>
        </row>
        <row r="581">
          <cell r="C581" t="str">
            <v>BB-SOSE-4B</v>
          </cell>
          <cell r="D581" t="str">
            <v>Jakub Hyhlík</v>
          </cell>
          <cell r="E581">
            <v>918749416</v>
          </cell>
          <cell r="F581" t="str">
            <v>kiblik209@gmail.com</v>
          </cell>
          <cell r="G581" t="str">
            <v>X</v>
          </cell>
          <cell r="H581" t="str">
            <v>X</v>
          </cell>
          <cell r="K581" t="str">
            <v/>
          </cell>
        </row>
        <row r="582">
          <cell r="C582" t="str">
            <v>BB-SOSE-4C</v>
          </cell>
          <cell r="D582" t="str">
            <v>Vratko Vraniak</v>
          </cell>
          <cell r="E582">
            <v>902851751</v>
          </cell>
          <cell r="F582" t="str">
            <v>vrati007@gmail.com</v>
          </cell>
          <cell r="G582" t="str">
            <v>X</v>
          </cell>
          <cell r="H582" t="str">
            <v>x</v>
          </cell>
          <cell r="K582" t="str">
            <v/>
          </cell>
        </row>
        <row r="583">
          <cell r="C583" t="str">
            <v>BB-SOSIT-4A</v>
          </cell>
          <cell r="D583" t="str">
            <v>Kristína Bučková</v>
          </cell>
          <cell r="E583">
            <v>911606916</v>
          </cell>
          <cell r="F583" t="str">
            <v>kristina.buckova349@gmail.com</v>
          </cell>
          <cell r="G583" t="str">
            <v>X</v>
          </cell>
          <cell r="H583" t="str">
            <v>X</v>
          </cell>
          <cell r="I583" t="str">
            <v>X</v>
          </cell>
          <cell r="K583" t="str">
            <v/>
          </cell>
        </row>
        <row r="584">
          <cell r="C584" t="str">
            <v>BB-SOSIT-4B</v>
          </cell>
          <cell r="D584" t="str">
            <v>Simona Markotánová</v>
          </cell>
          <cell r="E584">
            <v>950722560</v>
          </cell>
          <cell r="F584" t="str">
            <v>markotanovasimona@gmail.com</v>
          </cell>
          <cell r="G584" t="str">
            <v>=</v>
          </cell>
          <cell r="H584" t="str">
            <v>X</v>
          </cell>
          <cell r="I584" t="str">
            <v>X</v>
          </cell>
          <cell r="K584" t="str">
            <v/>
          </cell>
        </row>
        <row r="585">
          <cell r="C585" t="str">
            <v>BB-SOSS-4B</v>
          </cell>
          <cell r="D585" t="str">
            <v>Richard Lauroško</v>
          </cell>
          <cell r="E585">
            <v>904878125</v>
          </cell>
          <cell r="F585" t="str">
            <v>lauroskor@azet.sk</v>
          </cell>
          <cell r="G585" t="str">
            <v>X</v>
          </cell>
          <cell r="H585" t="str">
            <v>X</v>
          </cell>
          <cell r="I585" t="str">
            <v>X</v>
          </cell>
          <cell r="K585" t="str">
            <v/>
          </cell>
        </row>
        <row r="586">
          <cell r="C586" t="str">
            <v>BB-SPS-4D</v>
          </cell>
          <cell r="D586" t="str">
            <v>Jozef Barniak</v>
          </cell>
          <cell r="E586">
            <v>917237922</v>
          </cell>
          <cell r="F586" t="str">
            <v>barniakdodo@gmail.com</v>
          </cell>
          <cell r="G586" t="str">
            <v>X</v>
          </cell>
          <cell r="H586" t="str">
            <v>X</v>
          </cell>
          <cell r="K586" t="str">
            <v/>
          </cell>
        </row>
        <row r="587">
          <cell r="C587" t="str">
            <v>BB-SPS-4E</v>
          </cell>
          <cell r="D587" t="str">
            <v>Matúš Maijling</v>
          </cell>
          <cell r="E587">
            <v>904221925</v>
          </cell>
          <cell r="F587" t="str">
            <v>matus.majling55@gmail.com</v>
          </cell>
          <cell r="G587" t="str">
            <v>X</v>
          </cell>
          <cell r="H587" t="str">
            <v>X</v>
          </cell>
          <cell r="I587" t="str">
            <v>X</v>
          </cell>
          <cell r="K587" t="str">
            <v/>
          </cell>
        </row>
        <row r="588">
          <cell r="C588" t="str">
            <v>BB-SPSS-4A</v>
          </cell>
          <cell r="D588" t="str">
            <v>Martin Môcik</v>
          </cell>
          <cell r="E588">
            <v>944163959</v>
          </cell>
          <cell r="F588" t="str">
            <v>martinqo7777@gmail.com</v>
          </cell>
          <cell r="G588" t="str">
            <v>X</v>
          </cell>
          <cell r="K588" t="str">
            <v/>
          </cell>
        </row>
        <row r="589">
          <cell r="C589" t="str">
            <v>BB-SZS-4FLB</v>
          </cell>
          <cell r="D589" t="str">
            <v>Carmen Kučerová</v>
          </cell>
          <cell r="E589">
            <v>917578915</v>
          </cell>
          <cell r="F589" t="str">
            <v>carmenkucerova@gmail.com</v>
          </cell>
          <cell r="G589" t="str">
            <v>X</v>
          </cell>
          <cell r="H589" t="str">
            <v>X</v>
          </cell>
          <cell r="I589" t="str">
            <v>X</v>
          </cell>
          <cell r="K589" t="str">
            <v/>
          </cell>
        </row>
        <row r="590">
          <cell r="C590" t="str">
            <v>BB-SZS-4ZA</v>
          </cell>
          <cell r="D590" t="str">
            <v>Viktória Kubizniaková</v>
          </cell>
          <cell r="E590">
            <v>904832350</v>
          </cell>
          <cell r="F590" t="str">
            <v>kubizniakova.viktoria@gmail.com</v>
          </cell>
          <cell r="G590" t="str">
            <v>X</v>
          </cell>
          <cell r="H590" t="str">
            <v>X</v>
          </cell>
          <cell r="I590" t="str">
            <v>X</v>
          </cell>
          <cell r="K590" t="str">
            <v/>
          </cell>
        </row>
        <row r="591">
          <cell r="C591" t="str">
            <v>BB-ŠG-OKT</v>
          </cell>
          <cell r="D591" t="str">
            <v>Soňa Kováčová</v>
          </cell>
          <cell r="E591">
            <v>915451666</v>
          </cell>
          <cell r="F591" t="str">
            <v>ski.sonicka@gmail.com</v>
          </cell>
          <cell r="G591" t="str">
            <v>X</v>
          </cell>
          <cell r="H591" t="str">
            <v>X</v>
          </cell>
          <cell r="K591" t="str">
            <v/>
          </cell>
        </row>
        <row r="592">
          <cell r="C592" t="str">
            <v>BJ-GLS-4C</v>
          </cell>
          <cell r="D592" t="str">
            <v>Mária Greifová</v>
          </cell>
          <cell r="E592">
            <v>948836403</v>
          </cell>
          <cell r="F592" t="str">
            <v>merygreifova@gmail.com</v>
          </cell>
          <cell r="G592" t="str">
            <v>X</v>
          </cell>
          <cell r="H592" t="str">
            <v>X</v>
          </cell>
          <cell r="I592" t="str">
            <v>X</v>
          </cell>
          <cell r="K592" t="str">
            <v/>
          </cell>
        </row>
        <row r="593">
          <cell r="C593" t="str">
            <v>BJ-GLS-4D</v>
          </cell>
          <cell r="D593" t="str">
            <v>Vanessa Hudáková</v>
          </cell>
          <cell r="E593">
            <v>917411667</v>
          </cell>
          <cell r="F593" t="str">
            <v>vanesska.hudakova@gmail.com</v>
          </cell>
          <cell r="G593" t="str">
            <v>X</v>
          </cell>
          <cell r="H593" t="str">
            <v>X</v>
          </cell>
          <cell r="I593" t="str">
            <v>X</v>
          </cell>
          <cell r="K593" t="str">
            <v/>
          </cell>
        </row>
        <row r="594">
          <cell r="C594" t="str">
            <v>BJ-SG-4A</v>
          </cell>
          <cell r="D594" t="str">
            <v>Dominika Mačejovská</v>
          </cell>
          <cell r="E594">
            <v>918239666</v>
          </cell>
          <cell r="F594" t="str">
            <v>macejovskadominika@gmail.com</v>
          </cell>
          <cell r="G594" t="str">
            <v>X</v>
          </cell>
          <cell r="H594" t="str">
            <v>X</v>
          </cell>
          <cell r="K594" t="str">
            <v/>
          </cell>
        </row>
        <row r="595">
          <cell r="C595" t="str">
            <v>BJ-SPS-4B</v>
          </cell>
          <cell r="D595" t="str">
            <v>Lukáš Jakubčo</v>
          </cell>
          <cell r="E595">
            <v>904239572</v>
          </cell>
          <cell r="F595" t="str">
            <v>lukasjakubco111@gmail.com</v>
          </cell>
          <cell r="G595" t="str">
            <v>X</v>
          </cell>
          <cell r="H595" t="str">
            <v>X</v>
          </cell>
          <cell r="K595" t="str">
            <v/>
          </cell>
        </row>
        <row r="596">
          <cell r="C596" t="str">
            <v>BJ-SSJH-4E</v>
          </cell>
          <cell r="D596" t="str">
            <v>Dávid Hudák</v>
          </cell>
          <cell r="E596">
            <v>944106009</v>
          </cell>
          <cell r="F596" t="str">
            <v>dhudak@azet.sk</v>
          </cell>
          <cell r="G596" t="str">
            <v>X</v>
          </cell>
          <cell r="K596" t="str">
            <v/>
          </cell>
        </row>
        <row r="597">
          <cell r="C597" t="str">
            <v>BJ-SSOS-4A</v>
          </cell>
          <cell r="D597" t="str">
            <v>Katarína Gočová-Benková</v>
          </cell>
          <cell r="E597">
            <v>911252920</v>
          </cell>
          <cell r="F597" t="str">
            <v>10kacena10@azet.sk</v>
          </cell>
          <cell r="G597" t="str">
            <v>X</v>
          </cell>
          <cell r="H597" t="str">
            <v>X</v>
          </cell>
          <cell r="K597" t="str">
            <v/>
          </cell>
        </row>
        <row r="598">
          <cell r="C598" t="str">
            <v>BNB-GYM-4B</v>
          </cell>
          <cell r="D598" t="str">
            <v>Ema Žačiková</v>
          </cell>
          <cell r="E598">
            <v>944422606</v>
          </cell>
          <cell r="F598" t="str">
            <v>ema.zacikova@gmail.com</v>
          </cell>
          <cell r="G598" t="str">
            <v>X</v>
          </cell>
          <cell r="H598" t="str">
            <v>X</v>
          </cell>
          <cell r="I598" t="str">
            <v>X</v>
          </cell>
          <cell r="K598" t="str">
            <v/>
          </cell>
        </row>
        <row r="599">
          <cell r="C599" t="str">
            <v>BNB-GYM-OKT</v>
          </cell>
          <cell r="D599" t="str">
            <v>Lívia Paulová</v>
          </cell>
          <cell r="E599">
            <v>919398807</v>
          </cell>
          <cell r="F599" t="str">
            <v>paulovalivia@gmail.com</v>
          </cell>
          <cell r="G599" t="str">
            <v>X</v>
          </cell>
          <cell r="H599" t="str">
            <v>X</v>
          </cell>
          <cell r="I599" t="str">
            <v>X</v>
          </cell>
          <cell r="K599" t="str">
            <v/>
          </cell>
        </row>
        <row r="600">
          <cell r="C600" t="str">
            <v>BR-GYM-4B</v>
          </cell>
          <cell r="D600" t="str">
            <v>Lucia Strelcová</v>
          </cell>
          <cell r="E600">
            <v>907433722</v>
          </cell>
          <cell r="F600" t="str">
            <v>strelcovalucia@gmail.com</v>
          </cell>
          <cell r="G600" t="str">
            <v>X</v>
          </cell>
          <cell r="H600" t="str">
            <v>X</v>
          </cell>
          <cell r="K600" t="str">
            <v/>
          </cell>
        </row>
        <row r="601">
          <cell r="C601" t="str">
            <v>BR-HA-5A (5r)</v>
          </cell>
          <cell r="D601" t="str">
            <v xml:space="preserve">Vanessa Pepichová </v>
          </cell>
          <cell r="E601">
            <v>944418937</v>
          </cell>
          <cell r="F601" t="str">
            <v>v.pepichova@gmail.com</v>
          </cell>
          <cell r="G601" t="str">
            <v>X</v>
          </cell>
          <cell r="H601" t="str">
            <v>X</v>
          </cell>
          <cell r="I601" t="str">
            <v>X</v>
          </cell>
          <cell r="K601" t="str">
            <v/>
          </cell>
        </row>
        <row r="602">
          <cell r="C602" t="str">
            <v>BR-SOSTaS-4A</v>
          </cell>
          <cell r="D602" t="str">
            <v>Anna Guzmová</v>
          </cell>
          <cell r="E602">
            <v>903174112</v>
          </cell>
          <cell r="F602" t="str">
            <v>annaguzmova9@gmail.com</v>
          </cell>
          <cell r="G602" t="str">
            <v>X</v>
          </cell>
          <cell r="K602" t="str">
            <v/>
          </cell>
        </row>
        <row r="603">
          <cell r="C603" t="str">
            <v>BR-SPASA-4B</v>
          </cell>
          <cell r="D603" t="str">
            <v>Natália Letková</v>
          </cell>
          <cell r="E603">
            <v>917399683</v>
          </cell>
          <cell r="F603" t="str">
            <v>letkovanatalia@gmail.com</v>
          </cell>
          <cell r="G603" t="str">
            <v>X</v>
          </cell>
          <cell r="H603" t="str">
            <v>x</v>
          </cell>
          <cell r="I603" t="str">
            <v>X</v>
          </cell>
          <cell r="K603" t="str">
            <v/>
          </cell>
        </row>
        <row r="604">
          <cell r="C604" t="str">
            <v>BS-GAK-5C (5r)</v>
          </cell>
          <cell r="D604" t="str">
            <v>Lucia Dvoráková</v>
          </cell>
          <cell r="E604">
            <v>948474321</v>
          </cell>
          <cell r="F604" t="str">
            <v>dvorakovalucia1@gmail.com</v>
          </cell>
          <cell r="G604" t="str">
            <v>X</v>
          </cell>
          <cell r="H604" t="str">
            <v>X</v>
          </cell>
          <cell r="I604" t="str">
            <v>X</v>
          </cell>
          <cell r="K604" t="str">
            <v/>
          </cell>
        </row>
        <row r="605">
          <cell r="C605" t="str">
            <v>BS-SHA-5A (5r)</v>
          </cell>
          <cell r="D605" t="str">
            <v>Michaela Kandová</v>
          </cell>
          <cell r="E605">
            <v>911341881</v>
          </cell>
          <cell r="F605" t="str">
            <v>michaela.kandova@gmail.com</v>
          </cell>
          <cell r="G605" t="str">
            <v>X</v>
          </cell>
          <cell r="H605" t="str">
            <v>X</v>
          </cell>
          <cell r="I605" t="str">
            <v>X</v>
          </cell>
          <cell r="K605" t="str">
            <v/>
          </cell>
        </row>
        <row r="606">
          <cell r="C606" t="str">
            <v>BS-SOSL-4A</v>
          </cell>
          <cell r="D606" t="str">
            <v>Ján Bvoc</v>
          </cell>
          <cell r="E606">
            <v>915046154</v>
          </cell>
          <cell r="F606" t="str">
            <v>patin-ka@azet.sk</v>
          </cell>
          <cell r="G606" t="str">
            <v>X</v>
          </cell>
          <cell r="H606" t="str">
            <v>X</v>
          </cell>
          <cell r="I606" t="str">
            <v>X</v>
          </cell>
          <cell r="K606" t="str">
            <v/>
          </cell>
        </row>
        <row r="607">
          <cell r="C607" t="str">
            <v>BS-SOSL-4B</v>
          </cell>
          <cell r="D607" t="str">
            <v>Patrícia Kaniariková</v>
          </cell>
          <cell r="E607">
            <v>948886527</v>
          </cell>
          <cell r="F607" t="str">
            <v>patricia.kaniarikova00@gmail.com</v>
          </cell>
          <cell r="G607" t="str">
            <v>X</v>
          </cell>
          <cell r="H607" t="str">
            <v>X</v>
          </cell>
          <cell r="I607" t="str">
            <v>X</v>
          </cell>
          <cell r="K607" t="str">
            <v/>
          </cell>
        </row>
        <row r="608">
          <cell r="C608" t="str">
            <v>BS-SOSSaL-4AZ</v>
          </cell>
          <cell r="D608" t="str">
            <v>Karin Bukovenová</v>
          </cell>
          <cell r="E608">
            <v>917236296</v>
          </cell>
          <cell r="F608" t="str">
            <v>karinbukovenova@gmail.com</v>
          </cell>
          <cell r="G608" t="str">
            <v>=</v>
          </cell>
          <cell r="H608" t="str">
            <v>X</v>
          </cell>
          <cell r="I608" t="str">
            <v>X</v>
          </cell>
          <cell r="K608" t="str">
            <v/>
          </cell>
        </row>
        <row r="609">
          <cell r="C609" t="str">
            <v>BS-SPS-4B</v>
          </cell>
          <cell r="D609" t="str">
            <v>Darina Bereňová</v>
          </cell>
          <cell r="E609">
            <v>917302549</v>
          </cell>
          <cell r="F609" t="str">
            <v>dberenova@gmail.com</v>
          </cell>
          <cell r="G609" t="str">
            <v>X</v>
          </cell>
          <cell r="H609" t="str">
            <v>X</v>
          </cell>
          <cell r="K609" t="str">
            <v/>
          </cell>
        </row>
        <row r="610">
          <cell r="C610" t="str">
            <v>BS-SPS-4KP</v>
          </cell>
          <cell r="D610" t="str">
            <v>Alexandra Soldánová</v>
          </cell>
          <cell r="E610">
            <v>919020056</v>
          </cell>
          <cell r="F610" t="str">
            <v>sask27a.s@gmail.com</v>
          </cell>
          <cell r="G610" t="str">
            <v>X</v>
          </cell>
          <cell r="H610" t="str">
            <v>X</v>
          </cell>
          <cell r="K610" t="str">
            <v/>
          </cell>
        </row>
        <row r="611">
          <cell r="C611" t="str">
            <v>BS-SPS-4O</v>
          </cell>
          <cell r="D611" t="str">
            <v>Laura Kučíková</v>
          </cell>
          <cell r="E611">
            <v>911429617</v>
          </cell>
          <cell r="F611" t="str">
            <v>lauraklala@gmail.com</v>
          </cell>
          <cell r="G611" t="str">
            <v>X</v>
          </cell>
          <cell r="H611" t="str">
            <v>X</v>
          </cell>
          <cell r="I611" t="str">
            <v>X</v>
          </cell>
          <cell r="K611" t="str">
            <v/>
          </cell>
        </row>
        <row r="612">
          <cell r="C612" t="str">
            <v>BS-SPS-4PG</v>
          </cell>
          <cell r="D612" t="str">
            <v>Adriana Maláková</v>
          </cell>
          <cell r="E612">
            <v>918931751</v>
          </cell>
          <cell r="F612" t="str">
            <v>adrianka13092@gmail.com</v>
          </cell>
          <cell r="G612" t="str">
            <v>X</v>
          </cell>
          <cell r="H612" t="str">
            <v>X</v>
          </cell>
          <cell r="I612" t="str">
            <v>X</v>
          </cell>
          <cell r="K612" t="str">
            <v/>
          </cell>
        </row>
        <row r="613">
          <cell r="C613" t="str">
            <v>BY-GYM-4B</v>
          </cell>
          <cell r="D613" t="str">
            <v>Mária Džavíková</v>
          </cell>
          <cell r="E613">
            <v>949344521</v>
          </cell>
          <cell r="F613" t="str">
            <v>maria.dzavikova@gmail.com</v>
          </cell>
          <cell r="G613" t="str">
            <v>X</v>
          </cell>
          <cell r="H613" t="str">
            <v>X</v>
          </cell>
          <cell r="I613" t="str">
            <v>X</v>
          </cell>
          <cell r="K613" t="str">
            <v/>
          </cell>
        </row>
        <row r="614">
          <cell r="C614" t="str">
            <v>BY-GYM-OKT</v>
          </cell>
          <cell r="D614" t="str">
            <v>Damián Gloser</v>
          </cell>
          <cell r="E614">
            <v>948316521</v>
          </cell>
          <cell r="F614" t="str">
            <v>gloserdamos@gmail.com</v>
          </cell>
          <cell r="G614" t="str">
            <v>X</v>
          </cell>
          <cell r="H614" t="str">
            <v>X</v>
          </cell>
          <cell r="K614" t="str">
            <v/>
          </cell>
        </row>
        <row r="615">
          <cell r="C615" t="str">
            <v>CA-GYM-4C</v>
          </cell>
          <cell r="D615" t="str">
            <v>Michaela Tvrdá</v>
          </cell>
          <cell r="E615">
            <v>944471148</v>
          </cell>
          <cell r="F615" t="str">
            <v>tvrdamichala@gmail.com</v>
          </cell>
          <cell r="G615" t="str">
            <v>X</v>
          </cell>
          <cell r="H615" t="str">
            <v>X</v>
          </cell>
          <cell r="I615" t="str">
            <v>X</v>
          </cell>
          <cell r="K615" t="str">
            <v/>
          </cell>
        </row>
        <row r="616">
          <cell r="C616" t="str">
            <v>CA-GYM-4E</v>
          </cell>
          <cell r="D616" t="str">
            <v>Adriána Maslíková</v>
          </cell>
          <cell r="E616">
            <v>917333246</v>
          </cell>
          <cell r="F616" t="str">
            <v>adriana.maslikova@gmail.com</v>
          </cell>
          <cell r="G616" t="str">
            <v>X</v>
          </cell>
          <cell r="H616" t="str">
            <v>X</v>
          </cell>
          <cell r="I616" t="str">
            <v>X</v>
          </cell>
          <cell r="K616" t="str">
            <v/>
          </cell>
        </row>
        <row r="617">
          <cell r="C617" t="str">
            <v>CA-OA-5A (5r)</v>
          </cell>
          <cell r="D617" t="str">
            <v>Adriána Jurištová</v>
          </cell>
          <cell r="E617">
            <v>948137108</v>
          </cell>
          <cell r="F617" t="str">
            <v>drivelooksro@gmail.com</v>
          </cell>
          <cell r="G617" t="str">
            <v>X</v>
          </cell>
          <cell r="H617" t="str">
            <v>X</v>
          </cell>
          <cell r="I617" t="str">
            <v>X</v>
          </cell>
          <cell r="K617" t="str">
            <v/>
          </cell>
        </row>
        <row r="618">
          <cell r="C618" t="str">
            <v>CA-OAS-2P</v>
          </cell>
          <cell r="D618" t="str">
            <v>Monika Lašová</v>
          </cell>
          <cell r="E618">
            <v>914146278</v>
          </cell>
          <cell r="F618" t="str">
            <v>monka1477@gmail.com</v>
          </cell>
          <cell r="G618" t="str">
            <v>=</v>
          </cell>
          <cell r="H618" t="str">
            <v>X</v>
          </cell>
          <cell r="K618" t="str">
            <v/>
          </cell>
        </row>
        <row r="619">
          <cell r="C619" t="str">
            <v>CA-OAS-4I_kozmetik</v>
          </cell>
          <cell r="D619" t="str">
            <v>Žaneta Dorčáková</v>
          </cell>
          <cell r="E619">
            <v>940309744</v>
          </cell>
          <cell r="F619" t="str">
            <v>anetkasamajova@gmail.com</v>
          </cell>
          <cell r="G619" t="str">
            <v>X</v>
          </cell>
          <cell r="H619" t="str">
            <v>X</v>
          </cell>
          <cell r="K619" t="str">
            <v/>
          </cell>
        </row>
        <row r="620">
          <cell r="C620" t="str">
            <v>CA-PASA-4UVA</v>
          </cell>
          <cell r="D620" t="str">
            <v>Veronika Bazgerová</v>
          </cell>
          <cell r="E620">
            <v>944504693</v>
          </cell>
          <cell r="F620" t="str">
            <v>veroniks331@gmail.com</v>
          </cell>
          <cell r="G620" t="str">
            <v>X</v>
          </cell>
          <cell r="H620" t="str">
            <v>X</v>
          </cell>
          <cell r="K620" t="str">
            <v/>
          </cell>
        </row>
        <row r="621">
          <cell r="C621" t="str">
            <v>CA-PASA-4UVB</v>
          </cell>
          <cell r="D621" t="str">
            <v>Soňa Steinigerová</v>
          </cell>
          <cell r="E621">
            <v>917255668</v>
          </cell>
          <cell r="F621" t="str">
            <v xml:space="preserve">sonasteinigerova@azet.sk </v>
          </cell>
          <cell r="G621" t="str">
            <v>X</v>
          </cell>
          <cell r="H621" t="str">
            <v>X</v>
          </cell>
          <cell r="K621" t="str">
            <v/>
          </cell>
        </row>
        <row r="622">
          <cell r="C622" t="str">
            <v>CA-PASA-4VS</v>
          </cell>
          <cell r="D622" t="str">
            <v>Miriam Holúbková</v>
          </cell>
          <cell r="E622">
            <v>908331161</v>
          </cell>
          <cell r="F622" t="str">
            <v>miriamholubkova2001@gmail.com</v>
          </cell>
          <cell r="G622" t="str">
            <v>X</v>
          </cell>
          <cell r="H622" t="str">
            <v>X</v>
          </cell>
          <cell r="K622" t="str">
            <v/>
          </cell>
        </row>
        <row r="623">
          <cell r="C623" t="str">
            <v>CA-SOST-4B</v>
          </cell>
          <cell r="D623" t="str">
            <v>Cyril Vihonský</v>
          </cell>
          <cell r="E623">
            <v>948283399</v>
          </cell>
          <cell r="F623" t="str">
            <v>vihonsky03@gmail.com</v>
          </cell>
          <cell r="G623" t="str">
            <v>X</v>
          </cell>
          <cell r="H623" t="str">
            <v>X</v>
          </cell>
          <cell r="I623" t="str">
            <v>X</v>
          </cell>
          <cell r="K623" t="str">
            <v/>
          </cell>
        </row>
        <row r="624">
          <cell r="C624" t="str">
            <v>CA-SZS-4ZUA</v>
          </cell>
          <cell r="D624" t="str">
            <v>Kristína Švábiková</v>
          </cell>
          <cell r="E624">
            <v>917382920</v>
          </cell>
          <cell r="F624" t="str">
            <v>ksvabikova@zsknk.sk</v>
          </cell>
          <cell r="G624" t="str">
            <v>X</v>
          </cell>
          <cell r="H624" t="str">
            <v>X</v>
          </cell>
          <cell r="I624" t="str">
            <v>X</v>
          </cell>
          <cell r="K624" t="str">
            <v/>
          </cell>
        </row>
        <row r="625">
          <cell r="C625" t="str">
            <v>DCA-GYM-4A</v>
          </cell>
          <cell r="D625" t="str">
            <v>Miroslava Zajacová</v>
          </cell>
          <cell r="E625">
            <v>918227709</v>
          </cell>
          <cell r="F625" t="str">
            <v>miroslava.zajacova.1@gmail.com</v>
          </cell>
          <cell r="G625" t="str">
            <v>X</v>
          </cell>
          <cell r="H625" t="str">
            <v>X</v>
          </cell>
          <cell r="K625" t="str">
            <v/>
          </cell>
        </row>
        <row r="626">
          <cell r="C626" t="str">
            <v>DCA-GYM-4B</v>
          </cell>
          <cell r="D626" t="str">
            <v>Barbora Gábrová</v>
          </cell>
          <cell r="E626">
            <v>949736226</v>
          </cell>
          <cell r="F626" t="str">
            <v>barborra.gaborova@gmail.com</v>
          </cell>
          <cell r="G626" t="str">
            <v>X</v>
          </cell>
          <cell r="H626" t="str">
            <v>X</v>
          </cell>
          <cell r="K626" t="str">
            <v/>
          </cell>
        </row>
        <row r="627">
          <cell r="C627" t="str">
            <v>DCA-GYM-OKT</v>
          </cell>
          <cell r="D627" t="str">
            <v>Paula Papánková</v>
          </cell>
          <cell r="E627">
            <v>917369476</v>
          </cell>
          <cell r="F627" t="str">
            <v>paulapapankova@gmail.com</v>
          </cell>
          <cell r="G627" t="str">
            <v>X</v>
          </cell>
          <cell r="H627" t="str">
            <v>X</v>
          </cell>
          <cell r="I627" t="str">
            <v>X</v>
          </cell>
          <cell r="K627" t="str">
            <v/>
          </cell>
        </row>
        <row r="628">
          <cell r="C628" t="str">
            <v>DCA-SOS-4A</v>
          </cell>
          <cell r="D628" t="str">
            <v>Nikolas Kvasnica</v>
          </cell>
          <cell r="E628">
            <v>907180242</v>
          </cell>
          <cell r="F628" t="str">
            <v>kvasnica.nikolas@gmail.com</v>
          </cell>
          <cell r="G628" t="str">
            <v>X</v>
          </cell>
          <cell r="H628" t="str">
            <v>X</v>
          </cell>
          <cell r="K628" t="str">
            <v/>
          </cell>
        </row>
        <row r="629">
          <cell r="C629" t="str">
            <v>DCA-SOS-4C</v>
          </cell>
          <cell r="D629" t="str">
            <v>Ing. Agáta Horňáková</v>
          </cell>
          <cell r="E629">
            <v>903566077</v>
          </cell>
          <cell r="F629" t="str">
            <v>agata.hornakova@sosdca.tsk.sk</v>
          </cell>
          <cell r="G629" t="str">
            <v>X</v>
          </cell>
          <cell r="H629" t="str">
            <v>X</v>
          </cell>
          <cell r="K629" t="str">
            <v/>
          </cell>
        </row>
        <row r="630">
          <cell r="C630" t="str">
            <v>DCA-SOS-4D</v>
          </cell>
          <cell r="D630" t="str">
            <v>Kristína Barková</v>
          </cell>
          <cell r="E630">
            <v>915354504</v>
          </cell>
          <cell r="F630" t="str">
            <v>kristinka.barkova862@gmail.com</v>
          </cell>
          <cell r="G630" t="str">
            <v>X</v>
          </cell>
          <cell r="H630" t="str">
            <v>X</v>
          </cell>
          <cell r="K630" t="str">
            <v/>
          </cell>
        </row>
        <row r="631">
          <cell r="C631" t="str">
            <v>DCA-SOS-4E</v>
          </cell>
          <cell r="D631" t="str">
            <v>Juraj Bittera</v>
          </cell>
          <cell r="E631">
            <v>944190588</v>
          </cell>
          <cell r="F631" t="str">
            <v>jurkobittera@gmail.com</v>
          </cell>
          <cell r="G631" t="str">
            <v>X</v>
          </cell>
          <cell r="K631" t="str">
            <v/>
          </cell>
        </row>
        <row r="632">
          <cell r="C632" t="str">
            <v>DCA-SPS-4E</v>
          </cell>
          <cell r="D632" t="str">
            <v>Jozef Koyš</v>
          </cell>
          <cell r="E632">
            <v>948259717</v>
          </cell>
          <cell r="F632" t="str">
            <v>jojko.koys@gmail.com</v>
          </cell>
          <cell r="G632" t="str">
            <v>X</v>
          </cell>
          <cell r="H632" t="str">
            <v>X</v>
          </cell>
          <cell r="K632" t="str">
            <v/>
          </cell>
        </row>
        <row r="633">
          <cell r="C633" t="str">
            <v>DK-GYM-4A</v>
          </cell>
          <cell r="D633" t="str">
            <v>Matyáš Vaňo</v>
          </cell>
          <cell r="E633">
            <v>949175323</v>
          </cell>
          <cell r="F633" t="str">
            <v>vano.matyas@gmail.com</v>
          </cell>
          <cell r="G633" t="str">
            <v>X</v>
          </cell>
          <cell r="H633" t="str">
            <v>X</v>
          </cell>
          <cell r="I633" t="str">
            <v>X</v>
          </cell>
          <cell r="K633" t="str">
            <v/>
          </cell>
        </row>
        <row r="634">
          <cell r="C634" t="str">
            <v>DK-GYM-4B</v>
          </cell>
          <cell r="D634" t="str">
            <v>Katarína Kľučíková</v>
          </cell>
          <cell r="E634">
            <v>949665865</v>
          </cell>
          <cell r="F634" t="str">
            <v>klucik.k@gmail.com</v>
          </cell>
          <cell r="G634" t="str">
            <v>X</v>
          </cell>
          <cell r="H634" t="str">
            <v>X</v>
          </cell>
          <cell r="I634" t="str">
            <v>X</v>
          </cell>
          <cell r="K634" t="str">
            <v/>
          </cell>
        </row>
        <row r="635">
          <cell r="C635" t="str">
            <v>DK-SOSPOL-4G</v>
          </cell>
          <cell r="D635" t="str">
            <v>Adrián Kytaš</v>
          </cell>
          <cell r="E635">
            <v>948765856</v>
          </cell>
          <cell r="F635" t="str">
            <v xml:space="preserve">a.kytas@gmail.com </v>
          </cell>
          <cell r="G635" t="str">
            <v>X</v>
          </cell>
          <cell r="K635" t="str">
            <v/>
          </cell>
        </row>
        <row r="636">
          <cell r="C636" t="str">
            <v>DK-SOSPOL-4H</v>
          </cell>
          <cell r="D636" t="str">
            <v>Ľuboš Halimovič</v>
          </cell>
          <cell r="E636">
            <v>902581890</v>
          </cell>
          <cell r="F636" t="str">
            <v>halimovic.lubos@gmail.com</v>
          </cell>
          <cell r="G636" t="str">
            <v>X</v>
          </cell>
          <cell r="H636" t="str">
            <v>X</v>
          </cell>
          <cell r="I636" t="str">
            <v>X</v>
          </cell>
          <cell r="K636" t="str">
            <v/>
          </cell>
        </row>
        <row r="637">
          <cell r="C637" t="str">
            <v>DO-SSOS-4</v>
          </cell>
          <cell r="D637" t="str">
            <v>Fanni Kusicki</v>
          </cell>
          <cell r="E637">
            <v>902185129</v>
          </cell>
          <cell r="F637" t="str">
            <v>fkusicki@gmail.com</v>
          </cell>
          <cell r="G637" t="str">
            <v>X</v>
          </cell>
          <cell r="K637" t="str">
            <v/>
          </cell>
        </row>
        <row r="638">
          <cell r="C638" t="str">
            <v>DS-GAV-4A</v>
          </cell>
          <cell r="D638" t="str">
            <v>Máté Kázmér</v>
          </cell>
          <cell r="E638">
            <v>915153388</v>
          </cell>
          <cell r="F638" t="str">
            <v>kazmermate@gmail.com</v>
          </cell>
          <cell r="G638" t="str">
            <v>X</v>
          </cell>
          <cell r="H638" t="str">
            <v>X</v>
          </cell>
          <cell r="I638" t="str">
            <v>X</v>
          </cell>
          <cell r="K638" t="str">
            <v/>
          </cell>
        </row>
        <row r="639">
          <cell r="C639" t="str">
            <v>DS-SOST-4B</v>
          </cell>
          <cell r="D639" t="str">
            <v xml:space="preserve">Adrian Hodosy </v>
          </cell>
          <cell r="E639">
            <v>908484811</v>
          </cell>
          <cell r="F639" t="str">
            <v>adrian.hodosy@gmail.com</v>
          </cell>
          <cell r="G639" t="str">
            <v>=</v>
          </cell>
          <cell r="H639" t="str">
            <v>X</v>
          </cell>
          <cell r="K639" t="str">
            <v/>
          </cell>
        </row>
        <row r="640">
          <cell r="C640" t="str">
            <v>DS-SZS-4ZA</v>
          </cell>
          <cell r="D640" t="str">
            <v>Veronika Tóthová</v>
          </cell>
          <cell r="E640">
            <v>902436604</v>
          </cell>
          <cell r="F640" t="str">
            <v>teronika14@gmail.com</v>
          </cell>
          <cell r="G640" t="str">
            <v>X</v>
          </cell>
          <cell r="H640" t="str">
            <v>X</v>
          </cell>
          <cell r="I640" t="str">
            <v>X</v>
          </cell>
          <cell r="K640" t="str">
            <v/>
          </cell>
        </row>
        <row r="641">
          <cell r="C641" t="str">
            <v>HA-SOS-4B</v>
          </cell>
          <cell r="D641" t="str">
            <v>Daniel Gregor</v>
          </cell>
          <cell r="E641">
            <v>944566444</v>
          </cell>
          <cell r="F641" t="str">
            <v>danielgregor@azet.sk</v>
          </cell>
          <cell r="G641" t="str">
            <v>=</v>
          </cell>
          <cell r="H641" t="str">
            <v>X</v>
          </cell>
          <cell r="I641" t="str">
            <v>X</v>
          </cell>
          <cell r="K641" t="str">
            <v/>
          </cell>
        </row>
        <row r="642">
          <cell r="C642" t="str">
            <v>HA-SOS-4C</v>
          </cell>
          <cell r="D642" t="str">
            <v>Jozef Kubovič</v>
          </cell>
          <cell r="E642">
            <v>917761841</v>
          </cell>
          <cell r="F642" t="str">
            <v>jojco11@gmail.com</v>
          </cell>
          <cell r="G642" t="str">
            <v>X</v>
          </cell>
          <cell r="H642" t="str">
            <v>X</v>
          </cell>
          <cell r="K642" t="str">
            <v/>
          </cell>
        </row>
        <row r="643">
          <cell r="C643" t="str">
            <v>HC-GIK-4A</v>
          </cell>
          <cell r="D643" t="str">
            <v>Slavomír Lutovský</v>
          </cell>
          <cell r="E643">
            <v>917840548</v>
          </cell>
          <cell r="F643" t="str">
            <v>slavkolutovsky@gmail.com</v>
          </cell>
          <cell r="G643" t="str">
            <v>X</v>
          </cell>
          <cell r="H643" t="str">
            <v>X</v>
          </cell>
          <cell r="I643" t="str">
            <v>X</v>
          </cell>
          <cell r="K643" t="str">
            <v/>
          </cell>
        </row>
        <row r="644">
          <cell r="C644" t="str">
            <v>HC-SOST-2N</v>
          </cell>
          <cell r="D644" t="str">
            <v>Adriána Demešová</v>
          </cell>
          <cell r="E644">
            <v>915734194</v>
          </cell>
          <cell r="F644" t="str">
            <v>adriana.demesova@gmail.com</v>
          </cell>
          <cell r="G644" t="str">
            <v>X</v>
          </cell>
          <cell r="H644" t="str">
            <v>X</v>
          </cell>
          <cell r="K644" t="str">
            <v/>
          </cell>
        </row>
        <row r="645">
          <cell r="C645" t="str">
            <v>HC-SOST-4ETSZ</v>
          </cell>
          <cell r="D645" t="str">
            <v>Matúš Lenghart</v>
          </cell>
          <cell r="E645">
            <v>915669812</v>
          </cell>
          <cell r="F645" t="str">
            <v>lenghart.matus@gmail.com</v>
          </cell>
          <cell r="G645" t="str">
            <v>X</v>
          </cell>
          <cell r="H645" t="str">
            <v>X</v>
          </cell>
          <cell r="K645" t="str">
            <v/>
          </cell>
        </row>
        <row r="646">
          <cell r="C646" t="str">
            <v>HE-GAGLS-4A</v>
          </cell>
          <cell r="D646" t="str">
            <v>Mária Jakubová</v>
          </cell>
          <cell r="E646">
            <v>918746225</v>
          </cell>
          <cell r="F646" t="str">
            <v>majka.jakubova@gmail.com</v>
          </cell>
          <cell r="G646" t="str">
            <v>X</v>
          </cell>
          <cell r="H646" t="str">
            <v>X</v>
          </cell>
          <cell r="I646" t="str">
            <v>X</v>
          </cell>
          <cell r="K646" t="str">
            <v/>
          </cell>
        </row>
        <row r="647">
          <cell r="C647" t="str">
            <v>HE-GAGLS-4E</v>
          </cell>
          <cell r="D647" t="str">
            <v>Valér Jakubčo</v>
          </cell>
          <cell r="E647">
            <v>950592044</v>
          </cell>
          <cell r="F647" t="str">
            <v>valer.jakubcojunior@gmail.com</v>
          </cell>
          <cell r="G647" t="str">
            <v>X</v>
          </cell>
          <cell r="H647" t="str">
            <v>X</v>
          </cell>
          <cell r="I647" t="str">
            <v>X</v>
          </cell>
          <cell r="K647" t="str">
            <v/>
          </cell>
        </row>
        <row r="648">
          <cell r="C648" t="str">
            <v>HE-GsvCaM-OKT</v>
          </cell>
          <cell r="D648" t="str">
            <v>Gustáv Urban</v>
          </cell>
          <cell r="E648">
            <v>908129562</v>
          </cell>
          <cell r="F648" t="str">
            <v>urban.gustik@gmail.com</v>
          </cell>
          <cell r="G648" t="str">
            <v>X</v>
          </cell>
          <cell r="H648" t="str">
            <v>X</v>
          </cell>
          <cell r="I648" t="str">
            <v>X</v>
          </cell>
          <cell r="K648" t="str">
            <v/>
          </cell>
        </row>
        <row r="649">
          <cell r="C649" t="str">
            <v>HE-HA-4A</v>
          </cell>
          <cell r="D649" t="str">
            <v>Bianka Pacolová</v>
          </cell>
          <cell r="E649">
            <v>904100558</v>
          </cell>
          <cell r="F649" t="str">
            <v>bibapacolova141@gmail.com</v>
          </cell>
          <cell r="G649" t="str">
            <v>X</v>
          </cell>
          <cell r="H649" t="str">
            <v>X</v>
          </cell>
          <cell r="K649" t="str">
            <v/>
          </cell>
        </row>
        <row r="650">
          <cell r="C650" t="str">
            <v>HE-HA-5AH (5r)</v>
          </cell>
          <cell r="D650" t="str">
            <v>Alžbeta Džujková</v>
          </cell>
          <cell r="E650">
            <v>917708344</v>
          </cell>
          <cell r="F650" t="str">
            <v>alzbetadzujkova@gmail.com</v>
          </cell>
          <cell r="G650" t="str">
            <v>X</v>
          </cell>
          <cell r="H650" t="str">
            <v>X</v>
          </cell>
          <cell r="I650" t="str">
            <v>X</v>
          </cell>
          <cell r="K650" t="str">
            <v/>
          </cell>
        </row>
        <row r="651">
          <cell r="C651" t="str">
            <v>HE-OA-4A</v>
          </cell>
          <cell r="D651" t="str">
            <v>Jana Jakubiková Magerovská</v>
          </cell>
          <cell r="E651">
            <v>917042775</v>
          </cell>
          <cell r="F651" t="str">
            <v>jankajm17@gmail.com</v>
          </cell>
          <cell r="G651" t="str">
            <v>X</v>
          </cell>
          <cell r="H651" t="str">
            <v>X</v>
          </cell>
          <cell r="I651" t="str">
            <v>X</v>
          </cell>
          <cell r="K651" t="str">
            <v/>
          </cell>
        </row>
        <row r="652">
          <cell r="C652" t="str">
            <v>HE-OAS-4C</v>
          </cell>
          <cell r="D652" t="str">
            <v>Júlia Kulíková</v>
          </cell>
          <cell r="E652">
            <v>907503739</v>
          </cell>
          <cell r="F652" t="str">
            <v>lexaiskajcova@gmail.com</v>
          </cell>
          <cell r="G652" t="str">
            <v>X</v>
          </cell>
          <cell r="H652" t="str">
            <v>X</v>
          </cell>
          <cell r="K652" t="str">
            <v/>
          </cell>
        </row>
        <row r="653">
          <cell r="C653" t="str">
            <v>HE-SOSP-4A</v>
          </cell>
          <cell r="D653" t="str">
            <v>Adam Buraľ</v>
          </cell>
          <cell r="E653">
            <v>905351985</v>
          </cell>
          <cell r="F653" t="str">
            <v>burala427@gmail.com</v>
          </cell>
          <cell r="G653" t="str">
            <v>X</v>
          </cell>
          <cell r="K653" t="str">
            <v/>
          </cell>
        </row>
        <row r="654">
          <cell r="C654" t="str">
            <v>HE-SOSPOL-4A</v>
          </cell>
          <cell r="D654" t="str">
            <v>Patrik Bobaľa</v>
          </cell>
          <cell r="E654">
            <v>911891956</v>
          </cell>
          <cell r="F654" t="str">
            <v>patrik.bobala@gmail.com</v>
          </cell>
          <cell r="G654" t="str">
            <v>X</v>
          </cell>
          <cell r="H654" t="str">
            <v>X</v>
          </cell>
          <cell r="K654" t="str">
            <v/>
          </cell>
        </row>
        <row r="655">
          <cell r="C655" t="str">
            <v>HE-SOST-4A</v>
          </cell>
          <cell r="D655" t="str">
            <v>Lukáš Kvašný</v>
          </cell>
          <cell r="E655">
            <v>919197306</v>
          </cell>
          <cell r="F655" t="str">
            <v>lukaskvasny6496@gmail.com</v>
          </cell>
          <cell r="G655" t="str">
            <v>X</v>
          </cell>
          <cell r="H655" t="str">
            <v>X</v>
          </cell>
          <cell r="I655" t="str">
            <v>X</v>
          </cell>
          <cell r="K655" t="str">
            <v/>
          </cell>
        </row>
        <row r="656">
          <cell r="C656" t="str">
            <v>HE-SOST-4C</v>
          </cell>
          <cell r="D656" t="str">
            <v>Adrián Antoni</v>
          </cell>
          <cell r="E656">
            <v>907995409</v>
          </cell>
          <cell r="F656" t="str">
            <v>adriantoni83@gmail.com</v>
          </cell>
          <cell r="G656" t="str">
            <v>X</v>
          </cell>
          <cell r="H656" t="str">
            <v>X</v>
          </cell>
          <cell r="I656" t="str">
            <v>X</v>
          </cell>
          <cell r="K656" t="str">
            <v/>
          </cell>
        </row>
        <row r="657">
          <cell r="C657" t="str">
            <v>HE-SOST-4D</v>
          </cell>
          <cell r="D657" t="str">
            <v>Kristián Veľas</v>
          </cell>
          <cell r="E657">
            <v>917248745</v>
          </cell>
          <cell r="F657" t="str">
            <v>kristian.velas@gmail.com</v>
          </cell>
          <cell r="G657" t="str">
            <v>X</v>
          </cell>
          <cell r="H657" t="str">
            <v>X</v>
          </cell>
          <cell r="I657" t="str">
            <v>X</v>
          </cell>
          <cell r="K657" t="str">
            <v/>
          </cell>
        </row>
        <row r="658">
          <cell r="C658" t="str">
            <v>HE-SPASA-4B</v>
          </cell>
          <cell r="D658" t="str">
            <v>Natália Petríková</v>
          </cell>
          <cell r="E658">
            <v>940307339</v>
          </cell>
          <cell r="F658" t="str">
            <v>nataliapetrik148@gmail.com</v>
          </cell>
          <cell r="G658" t="str">
            <v>X</v>
          </cell>
          <cell r="H658" t="str">
            <v>X</v>
          </cell>
          <cell r="I658" t="str">
            <v>X</v>
          </cell>
          <cell r="K658" t="str">
            <v/>
          </cell>
        </row>
        <row r="659">
          <cell r="C659" t="str">
            <v>HE-SZS-4A</v>
          </cell>
          <cell r="D659" t="str">
            <v>Tatiana Lojanová</v>
          </cell>
          <cell r="E659">
            <v>917788419</v>
          </cell>
          <cell r="F659" t="str">
            <v>tia.benix@gmail.com</v>
          </cell>
          <cell r="G659" t="str">
            <v>X</v>
          </cell>
          <cell r="H659" t="str">
            <v>X</v>
          </cell>
          <cell r="I659" t="str">
            <v>X</v>
          </cell>
          <cell r="K659" t="str">
            <v/>
          </cell>
        </row>
        <row r="660">
          <cell r="C660" t="str">
            <v>HH-SSUS-4A</v>
          </cell>
          <cell r="D660" t="str">
            <v>Aneta Figuliová</v>
          </cell>
          <cell r="E660">
            <v>915383760</v>
          </cell>
          <cell r="F660" t="str">
            <v>anetkafiguliova@gmail.com</v>
          </cell>
          <cell r="G660" t="str">
            <v>X</v>
          </cell>
          <cell r="H660" t="str">
            <v>X</v>
          </cell>
          <cell r="I660" t="str">
            <v>X</v>
          </cell>
          <cell r="K660" t="str">
            <v/>
          </cell>
        </row>
        <row r="661">
          <cell r="C661" t="str">
            <v>Holic-SOSJC-4B</v>
          </cell>
          <cell r="D661" t="str">
            <v>Veronika Pavelková</v>
          </cell>
          <cell r="E661">
            <v>940737200</v>
          </cell>
          <cell r="F661" t="str">
            <v>55veronka55@gmail.com</v>
          </cell>
          <cell r="G661" t="str">
            <v>X</v>
          </cell>
          <cell r="H661" t="str">
            <v>X</v>
          </cell>
          <cell r="K661" t="str">
            <v/>
          </cell>
        </row>
        <row r="662">
          <cell r="C662" t="str">
            <v>Holic-SOSsvM-4TPD</v>
          </cell>
          <cell r="D662" t="str">
            <v xml:space="preserve">Marek Lipovský </v>
          </cell>
          <cell r="E662">
            <v>949482486</v>
          </cell>
          <cell r="F662" t="str">
            <v>lipomarek@gmail.com</v>
          </cell>
          <cell r="G662" t="str">
            <v>X</v>
          </cell>
          <cell r="H662" t="str">
            <v>X</v>
          </cell>
          <cell r="K662" t="str">
            <v/>
          </cell>
        </row>
        <row r="663">
          <cell r="C663" t="str">
            <v>Holic-SOSsvM-4TPI</v>
          </cell>
          <cell r="D663" t="str">
            <v>Patrik Hepal</v>
          </cell>
          <cell r="E663">
            <v>907558322</v>
          </cell>
          <cell r="F663" t="str">
            <v>hepy33lp@gmail.com</v>
          </cell>
          <cell r="G663" t="str">
            <v>X</v>
          </cell>
          <cell r="H663" t="str">
            <v>X</v>
          </cell>
          <cell r="K663" t="str">
            <v/>
          </cell>
        </row>
        <row r="664">
          <cell r="C664" t="str">
            <v>Holic-SOSsvM-5HAA (5r)</v>
          </cell>
          <cell r="D664" t="str">
            <v>Timea Selecká</v>
          </cell>
          <cell r="E664">
            <v>903034061</v>
          </cell>
          <cell r="F664" t="str">
            <v>tselecka32@gmail.com</v>
          </cell>
          <cell r="G664" t="str">
            <v>X</v>
          </cell>
          <cell r="H664" t="str">
            <v>X</v>
          </cell>
          <cell r="I664" t="str">
            <v>X</v>
          </cell>
          <cell r="K664" t="str">
            <v/>
          </cell>
        </row>
        <row r="665">
          <cell r="C665" t="str">
            <v>Hurbanovo-SPS-4B</v>
          </cell>
          <cell r="D665" t="str">
            <v>Carla Tóth</v>
          </cell>
          <cell r="E665">
            <v>902052464</v>
          </cell>
          <cell r="F665" t="str">
            <v>tothcarlus13@gmail.com</v>
          </cell>
          <cell r="G665" t="str">
            <v>=</v>
          </cell>
          <cell r="H665" t="str">
            <v>X</v>
          </cell>
          <cell r="K665" t="str">
            <v/>
          </cell>
        </row>
        <row r="666">
          <cell r="C666" t="str">
            <v xml:space="preserve">Ipd-SOS-4AB </v>
          </cell>
          <cell r="D666" t="str">
            <v xml:space="preserve">Kristína Krištofová </v>
          </cell>
          <cell r="E666">
            <v>902046077</v>
          </cell>
          <cell r="F666" t="str">
            <v>natansamo22@gmail.com</v>
          </cell>
          <cell r="G666" t="str">
            <v>X</v>
          </cell>
          <cell r="H666" t="str">
            <v>X</v>
          </cell>
          <cell r="I666" t="str">
            <v>X</v>
          </cell>
          <cell r="K666" t="str">
            <v/>
          </cell>
        </row>
        <row r="667">
          <cell r="C667" t="str">
            <v>KE-FUTURUM-5K</v>
          </cell>
          <cell r="D667" t="str">
            <v>Simona Muškovičová</v>
          </cell>
          <cell r="E667">
            <v>904593155</v>
          </cell>
          <cell r="F667" t="str">
            <v>simonka1236987456@gmail.com</v>
          </cell>
          <cell r="G667" t="str">
            <v>X</v>
          </cell>
          <cell r="H667" t="str">
            <v>X</v>
          </cell>
          <cell r="I667" t="str">
            <v>X</v>
          </cell>
          <cell r="K667" t="str">
            <v/>
          </cell>
        </row>
        <row r="668">
          <cell r="C668" t="str">
            <v>KE-GDNEP-OKT</v>
          </cell>
          <cell r="D668" t="str">
            <v>Táňa Kohúteková</v>
          </cell>
          <cell r="E668">
            <v>915056975</v>
          </cell>
          <cell r="F668" t="str">
            <v>tanakohu@gmail.com</v>
          </cell>
          <cell r="G668" t="str">
            <v>X</v>
          </cell>
          <cell r="H668" t="str">
            <v>X</v>
          </cell>
          <cell r="I668" t="str">
            <v>X</v>
          </cell>
          <cell r="K668" t="str">
            <v/>
          </cell>
        </row>
        <row r="669">
          <cell r="C669" t="str">
            <v>KE-GPOS-4B</v>
          </cell>
          <cell r="D669" t="str">
            <v>Dominik Cvik</v>
          </cell>
          <cell r="E669">
            <v>910331657</v>
          </cell>
          <cell r="F669" t="str">
            <v>dominik2905@gmail.com</v>
          </cell>
          <cell r="G669" t="str">
            <v>=</v>
          </cell>
          <cell r="H669" t="str">
            <v>X</v>
          </cell>
          <cell r="I669" t="str">
            <v>X</v>
          </cell>
          <cell r="K669" t="str">
            <v/>
          </cell>
        </row>
        <row r="670">
          <cell r="C670" t="str">
            <v>KE-GPOS-4D</v>
          </cell>
          <cell r="D670" t="str">
            <v>Radoslava Bardzáková</v>
          </cell>
          <cell r="E670">
            <v>911711298</v>
          </cell>
          <cell r="F670" t="str">
            <v>radka.bardzakova@gmail.com</v>
          </cell>
          <cell r="G670" t="str">
            <v>X</v>
          </cell>
          <cell r="H670" t="str">
            <v>X</v>
          </cell>
          <cell r="I670" t="str">
            <v>X</v>
          </cell>
          <cell r="K670" t="str">
            <v/>
          </cell>
        </row>
        <row r="671">
          <cell r="C671" t="str">
            <v>KE-GPREMON-4A</v>
          </cell>
          <cell r="D671" t="str">
            <v>Janka Mozgova</v>
          </cell>
          <cell r="E671">
            <v>904693688</v>
          </cell>
          <cell r="F671" t="str">
            <v>janka.mozgova@gmail.com</v>
          </cell>
          <cell r="G671" t="str">
            <v>X</v>
          </cell>
          <cell r="H671" t="str">
            <v>X</v>
          </cell>
          <cell r="I671" t="str">
            <v>X</v>
          </cell>
          <cell r="K671" t="str">
            <v/>
          </cell>
        </row>
        <row r="672">
          <cell r="C672" t="str">
            <v>KE-GPREMON-4B</v>
          </cell>
          <cell r="D672" t="str">
            <v>Ema Nagyová</v>
          </cell>
          <cell r="E672">
            <v>902067124</v>
          </cell>
          <cell r="F672" t="str">
            <v>emanagy@gmail.com</v>
          </cell>
          <cell r="G672" t="str">
            <v>X</v>
          </cell>
          <cell r="H672" t="str">
            <v>X</v>
          </cell>
          <cell r="K672" t="str">
            <v/>
          </cell>
        </row>
        <row r="673">
          <cell r="C673" t="str">
            <v>KE-GSROB-4B</v>
          </cell>
          <cell r="D673" t="str">
            <v>Laura Lacková</v>
          </cell>
          <cell r="E673">
            <v>919345623</v>
          </cell>
          <cell r="F673" t="str">
            <v>laurika.lackova@gmail.com</v>
          </cell>
          <cell r="G673" t="str">
            <v>X</v>
          </cell>
          <cell r="H673" t="str">
            <v>X</v>
          </cell>
          <cell r="K673" t="str">
            <v/>
          </cell>
        </row>
        <row r="674">
          <cell r="C674" t="str">
            <v>KE-GsVJM-4G</v>
          </cell>
          <cell r="D674" t="str">
            <v>Liliana Horňáková</v>
          </cell>
          <cell r="E674">
            <v>917867515</v>
          </cell>
          <cell r="F674" t="str">
            <v>liluka207@gmail.com</v>
          </cell>
          <cell r="G674" t="str">
            <v>=</v>
          </cell>
          <cell r="H674" t="str">
            <v>X</v>
          </cell>
          <cell r="I674" t="str">
            <v>X</v>
          </cell>
          <cell r="K674" t="str">
            <v/>
          </cell>
        </row>
        <row r="675">
          <cell r="C675" t="str">
            <v>KE-GTA-4A</v>
          </cell>
          <cell r="D675" t="str">
            <v>Jakub Leščinský</v>
          </cell>
          <cell r="E675">
            <v>917143837</v>
          </cell>
          <cell r="F675" t="str">
            <v>jakles018@gmail.com</v>
          </cell>
          <cell r="G675" t="str">
            <v>X</v>
          </cell>
          <cell r="H675" t="str">
            <v>X</v>
          </cell>
          <cell r="K675" t="str">
            <v/>
          </cell>
        </row>
        <row r="676">
          <cell r="C676" t="str">
            <v>KE-GTA-4B</v>
          </cell>
          <cell r="D676" t="str">
            <v>Laura Brziaková</v>
          </cell>
          <cell r="E676">
            <v>915480986</v>
          </cell>
          <cell r="F676" t="str">
            <v>brziakova.laura@gmail.com</v>
          </cell>
          <cell r="G676" t="str">
            <v>X</v>
          </cell>
          <cell r="H676" t="str">
            <v>X</v>
          </cell>
          <cell r="I676" t="str">
            <v>X</v>
          </cell>
          <cell r="K676" t="str">
            <v/>
          </cell>
        </row>
        <row r="677">
          <cell r="C677" t="str">
            <v>KE-KONTIM-4A</v>
          </cell>
          <cell r="D677" t="str">
            <v>Anna Lachová </v>
          </cell>
          <cell r="E677">
            <v>904466797</v>
          </cell>
          <cell r="F677" t="str">
            <v>annalachova01@gmail.com</v>
          </cell>
          <cell r="G677" t="str">
            <v>X</v>
          </cell>
          <cell r="H677" t="str">
            <v>X</v>
          </cell>
          <cell r="I677" t="str">
            <v>X</v>
          </cell>
          <cell r="K677" t="str">
            <v/>
          </cell>
        </row>
        <row r="678">
          <cell r="C678" t="str">
            <v>KE-KONZEX-4B</v>
          </cell>
          <cell r="D678" t="str">
            <v>Diana Krajčová</v>
          </cell>
          <cell r="E678">
            <v>907768370</v>
          </cell>
          <cell r="F678" t="str">
            <v>dianakrajcova2@gmail.com</v>
          </cell>
          <cell r="G678" t="str">
            <v>X</v>
          </cell>
          <cell r="H678" t="str">
            <v>X</v>
          </cell>
          <cell r="I678" t="str">
            <v>X</v>
          </cell>
          <cell r="K678" t="str">
            <v/>
          </cell>
        </row>
        <row r="679">
          <cell r="C679" t="str">
            <v>KE-SG-5B</v>
          </cell>
          <cell r="D679" t="str">
            <v>Barbora Farkašová</v>
          </cell>
          <cell r="E679">
            <v>905540317</v>
          </cell>
          <cell r="F679" t="str">
            <v>barborafarkasova@icloud.com</v>
          </cell>
          <cell r="G679" t="str">
            <v>=</v>
          </cell>
          <cell r="H679" t="str">
            <v>X</v>
          </cell>
          <cell r="I679" t="str">
            <v>X</v>
          </cell>
          <cell r="K679" t="str">
            <v/>
          </cell>
        </row>
        <row r="680">
          <cell r="C680" t="str">
            <v>KE-SOSGEM-2NSA</v>
          </cell>
          <cell r="D680" t="str">
            <v xml:space="preserve">Nikol Pásztorová </v>
          </cell>
          <cell r="E680">
            <v>944998808</v>
          </cell>
          <cell r="F680" t="str">
            <v>nikolpasztorova@gmail.com</v>
          </cell>
          <cell r="G680" t="str">
            <v>=</v>
          </cell>
          <cell r="H680" t="str">
            <v>X</v>
          </cell>
          <cell r="K680" t="str">
            <v/>
          </cell>
        </row>
        <row r="681">
          <cell r="C681" t="str">
            <v>KE-SOSOSTR-4B</v>
          </cell>
          <cell r="D681" t="str">
            <v>Erika Gočíková</v>
          </cell>
          <cell r="E681">
            <v>948374862</v>
          </cell>
          <cell r="F681" t="str">
            <v>eri.gocikova@outlook.com</v>
          </cell>
          <cell r="G681" t="str">
            <v>=</v>
          </cell>
          <cell r="H681" t="str">
            <v>X</v>
          </cell>
          <cell r="I681" t="str">
            <v>X</v>
          </cell>
          <cell r="K681" t="str">
            <v/>
          </cell>
        </row>
        <row r="682">
          <cell r="C682" t="str">
            <v>KE-SOSOSTR-4G</v>
          </cell>
          <cell r="D682" t="str">
            <v>Viktor Kundrik</v>
          </cell>
          <cell r="E682">
            <v>949354550</v>
          </cell>
          <cell r="F682" t="str">
            <v>kundrikv@gmail.com</v>
          </cell>
          <cell r="G682" t="str">
            <v>X</v>
          </cell>
          <cell r="H682" t="str">
            <v>X</v>
          </cell>
          <cell r="K682" t="str">
            <v/>
          </cell>
        </row>
        <row r="683">
          <cell r="C683" t="str">
            <v>KE-SOSUC-4P</v>
          </cell>
          <cell r="D683" t="str">
            <v>Martin Falát</v>
          </cell>
          <cell r="E683">
            <v>903523214</v>
          </cell>
          <cell r="F683" t="str">
            <v>fallengambit176@gmail.com</v>
          </cell>
          <cell r="G683" t="str">
            <v>X</v>
          </cell>
          <cell r="H683" t="str">
            <v>X</v>
          </cell>
          <cell r="K683" t="str">
            <v/>
          </cell>
        </row>
        <row r="684">
          <cell r="C684" t="str">
            <v>KE-SOSUC-4T</v>
          </cell>
          <cell r="D684" t="str">
            <v xml:space="preserve">Marián Iván </v>
          </cell>
          <cell r="E684">
            <v>948090660</v>
          </cell>
          <cell r="F684" t="str">
            <v>majoivan18@gmail.com</v>
          </cell>
          <cell r="G684" t="str">
            <v>=</v>
          </cell>
          <cell r="H684" t="str">
            <v>X</v>
          </cell>
          <cell r="I684" t="str">
            <v>X</v>
          </cell>
          <cell r="K684" t="str">
            <v/>
          </cell>
        </row>
        <row r="685">
          <cell r="C685" t="str">
            <v>KE-SOSŽ-4KM</v>
          </cell>
          <cell r="D685" t="str">
            <v xml:space="preserve">Erik Jusko </v>
          </cell>
          <cell r="E685">
            <v>949662550</v>
          </cell>
          <cell r="F685" t="str">
            <v>erik.jusko@gmail.com</v>
          </cell>
          <cell r="G685" t="str">
            <v>X</v>
          </cell>
          <cell r="K685" t="str">
            <v/>
          </cell>
        </row>
        <row r="686">
          <cell r="C686" t="str">
            <v>KE-SPSE-4F</v>
          </cell>
          <cell r="D686" t="str">
            <v>Simona Štefková</v>
          </cell>
          <cell r="E686">
            <v>915059571</v>
          </cell>
          <cell r="F686" t="str">
            <v>sima.stefkova10@gmail.com</v>
          </cell>
          <cell r="G686" t="str">
            <v>X</v>
          </cell>
          <cell r="H686" t="str">
            <v>X</v>
          </cell>
          <cell r="K686" t="str">
            <v/>
          </cell>
        </row>
        <row r="687">
          <cell r="C687" t="str">
            <v>KE-SPSSaG-4A</v>
          </cell>
          <cell r="D687" t="str">
            <v>Barbora Anderovská</v>
          </cell>
          <cell r="E687">
            <v>950694853</v>
          </cell>
          <cell r="F687" t="str">
            <v>anderovska.barbi@gmail.com</v>
          </cell>
          <cell r="G687" t="str">
            <v>X</v>
          </cell>
          <cell r="H687" t="str">
            <v>X</v>
          </cell>
          <cell r="I687" t="str">
            <v>X</v>
          </cell>
          <cell r="K687" t="str">
            <v/>
          </cell>
        </row>
        <row r="688">
          <cell r="C688" t="str">
            <v>KE-SPSSaG-4C</v>
          </cell>
          <cell r="D688" t="str">
            <v>Laura Jesenská</v>
          </cell>
          <cell r="E688">
            <v>948544471</v>
          </cell>
          <cell r="F688" t="str">
            <v>ljesenska27@gmail.com</v>
          </cell>
          <cell r="G688" t="str">
            <v>X</v>
          </cell>
          <cell r="H688" t="str">
            <v>X</v>
          </cell>
          <cell r="K688" t="str">
            <v/>
          </cell>
        </row>
        <row r="689">
          <cell r="C689" t="str">
            <v>KE-SPSSTROJ-4A</v>
          </cell>
          <cell r="D689" t="str">
            <v>Radovan Budinský</v>
          </cell>
          <cell r="E689">
            <v>908637683</v>
          </cell>
          <cell r="F689" t="str">
            <v>radovanbudinsky@gmail.com</v>
          </cell>
          <cell r="G689" t="str">
            <v>X</v>
          </cell>
          <cell r="H689" t="str">
            <v>X</v>
          </cell>
          <cell r="I689" t="str">
            <v>X</v>
          </cell>
          <cell r="K689" t="str">
            <v/>
          </cell>
        </row>
        <row r="690">
          <cell r="C690" t="str">
            <v>KE-SSOSBUK-4B2</v>
          </cell>
          <cell r="D690" t="str">
            <v>Martina Demková</v>
          </cell>
          <cell r="E690">
            <v>908273863</v>
          </cell>
          <cell r="F690" t="str">
            <v>martina.demko@gmail.com</v>
          </cell>
          <cell r="G690" t="str">
            <v>X</v>
          </cell>
          <cell r="H690" t="str">
            <v>X</v>
          </cell>
          <cell r="I690" t="str">
            <v>X</v>
          </cell>
          <cell r="K690" t="str">
            <v/>
          </cell>
        </row>
        <row r="691">
          <cell r="C691" t="str">
            <v>KE-SZSKUK-4BZA</v>
          </cell>
          <cell r="D691" t="str">
            <v>Nikoleta Mižíková</v>
          </cell>
          <cell r="E691">
            <v>917396458</v>
          </cell>
          <cell r="F691" t="str">
            <v>nikol.mizikova@gmail.com</v>
          </cell>
          <cell r="G691" t="str">
            <v>X</v>
          </cell>
          <cell r="H691" t="str">
            <v>X</v>
          </cell>
          <cell r="K691" t="str">
            <v/>
          </cell>
        </row>
        <row r="692">
          <cell r="C692" t="str">
            <v>KE-SZSMOY-4ZL</v>
          </cell>
          <cell r="D692" t="str">
            <v>Miriam Janočková</v>
          </cell>
          <cell r="E692">
            <v>904428101</v>
          </cell>
          <cell r="F692" t="str">
            <v>niesomdokonala@gmail.com</v>
          </cell>
          <cell r="G692" t="str">
            <v>X</v>
          </cell>
          <cell r="H692" t="str">
            <v>X</v>
          </cell>
          <cell r="I692" t="str">
            <v>X</v>
          </cell>
          <cell r="K692" t="str">
            <v/>
          </cell>
        </row>
        <row r="693">
          <cell r="C693" t="str">
            <v>KCH-GYM-4A</v>
          </cell>
          <cell r="D693" t="str">
            <v>Mgr. Marián Makkai</v>
          </cell>
          <cell r="E693">
            <v>915096899</v>
          </cell>
          <cell r="F693" t="str">
            <v>marianmakkai@gmail.com</v>
          </cell>
          <cell r="G693" t="str">
            <v>X</v>
          </cell>
          <cell r="H693" t="str">
            <v>X</v>
          </cell>
          <cell r="I693" t="str">
            <v>X</v>
          </cell>
          <cell r="K693" t="str">
            <v/>
          </cell>
        </row>
        <row r="694">
          <cell r="C694" t="str">
            <v>KCH-GYM-OKTB</v>
          </cell>
          <cell r="D694" t="str">
            <v xml:space="preserve">Klaudia Tarcali </v>
          </cell>
          <cell r="E694">
            <v>917064912</v>
          </cell>
          <cell r="F694" t="str">
            <v>claudy.tarcali@gmail.com</v>
          </cell>
          <cell r="G694" t="str">
            <v>X</v>
          </cell>
          <cell r="H694" t="str">
            <v>X</v>
          </cell>
          <cell r="K694" t="str">
            <v/>
          </cell>
        </row>
        <row r="695">
          <cell r="C695" t="str">
            <v>KK-HA-5A (5r)</v>
          </cell>
          <cell r="D695" t="str">
            <v>Patrícia Koščáková</v>
          </cell>
          <cell r="E695" t="str">
            <v>0950 278 019 </v>
          </cell>
          <cell r="F695" t="str">
            <v>koscakovapatricia@gmail.com</v>
          </cell>
          <cell r="G695" t="str">
            <v>X</v>
          </cell>
          <cell r="H695" t="str">
            <v>X</v>
          </cell>
          <cell r="I695" t="str">
            <v>X</v>
          </cell>
          <cell r="K695" t="str">
            <v/>
          </cell>
        </row>
        <row r="696">
          <cell r="C696" t="str">
            <v>KK-SOSG-4GS</v>
          </cell>
          <cell r="D696" t="str">
            <v>Denisa Birošíková</v>
          </cell>
          <cell r="E696" t="str">
            <v>0949 - 867 688</v>
          </cell>
          <cell r="F696" t="str">
            <v>birosikovad62@gmail.com</v>
          </cell>
          <cell r="G696" t="str">
            <v>X</v>
          </cell>
          <cell r="H696" t="str">
            <v>X</v>
          </cell>
          <cell r="I696" t="str">
            <v>X</v>
          </cell>
          <cell r="K696" t="str">
            <v/>
          </cell>
        </row>
        <row r="697">
          <cell r="C697" t="str">
            <v>KK-SOSKB-4CK (4r)</v>
          </cell>
          <cell r="D697" t="str">
            <v>Vanessa Mária Čikovská</v>
          </cell>
          <cell r="E697">
            <v>904247202</v>
          </cell>
          <cell r="F697" t="str">
            <v>Vanesska5015@azet.sk</v>
          </cell>
          <cell r="G697" t="str">
            <v>X</v>
          </cell>
          <cell r="H697" t="str">
            <v>=</v>
          </cell>
          <cell r="K697" t="str">
            <v/>
          </cell>
        </row>
        <row r="698">
          <cell r="C698" t="str">
            <v>KK-SUS-4A</v>
          </cell>
          <cell r="D698" t="str">
            <v>Simona Štellmachová</v>
          </cell>
          <cell r="E698">
            <v>919327128</v>
          </cell>
          <cell r="F698" t="str">
            <v>simonastellmachova33@gmail.com</v>
          </cell>
          <cell r="G698" t="str">
            <v>X</v>
          </cell>
          <cell r="H698" t="str">
            <v>X</v>
          </cell>
          <cell r="K698" t="str">
            <v/>
          </cell>
        </row>
        <row r="699">
          <cell r="C699" t="str">
            <v>KK-SUS-4B</v>
          </cell>
          <cell r="D699" t="str">
            <v>Alexandra Voláthová</v>
          </cell>
          <cell r="E699">
            <v>904205523</v>
          </cell>
          <cell r="F699" t="str">
            <v>volathovaa@gmail.com</v>
          </cell>
          <cell r="G699" t="str">
            <v>X</v>
          </cell>
          <cell r="H699" t="str">
            <v>X</v>
          </cell>
          <cell r="K699" t="str">
            <v/>
          </cell>
        </row>
        <row r="700">
          <cell r="C700" t="str">
            <v>KN-GVJM-4C</v>
          </cell>
          <cell r="D700" t="str">
            <v>Viktória Šenkárová</v>
          </cell>
          <cell r="E700">
            <v>915069566</v>
          </cell>
          <cell r="F700" t="str">
            <v>vica.senkar@gmail.com</v>
          </cell>
          <cell r="G700" t="str">
            <v>X</v>
          </cell>
          <cell r="K700" t="str">
            <v/>
          </cell>
        </row>
        <row r="701">
          <cell r="C701" t="str">
            <v>KN-GVJM-4D</v>
          </cell>
          <cell r="D701" t="str">
            <v>Ágnes Ábrahám</v>
          </cell>
          <cell r="E701">
            <v>910372123</v>
          </cell>
          <cell r="F701" t="str">
            <v>agnesabraham26@gmail.com</v>
          </cell>
          <cell r="G701" t="str">
            <v>X</v>
          </cell>
          <cell r="K701" t="str">
            <v/>
          </cell>
        </row>
        <row r="702">
          <cell r="C702" t="str">
            <v>KN-SPS-4C</v>
          </cell>
          <cell r="D702" t="str">
            <v>Kevin Pongrácz</v>
          </cell>
          <cell r="E702">
            <v>910272728</v>
          </cell>
          <cell r="F702" t="str">
            <v xml:space="preserve"> pongraczkevin@icloud.com</v>
          </cell>
          <cell r="G702" t="str">
            <v>X</v>
          </cell>
          <cell r="I702" t="str">
            <v>X</v>
          </cell>
          <cell r="K702" t="str">
            <v/>
          </cell>
        </row>
        <row r="703">
          <cell r="C703" t="str">
            <v>KNK-SOS-4A</v>
          </cell>
          <cell r="D703" t="str">
            <v>Tomáš Ďurica</v>
          </cell>
          <cell r="E703">
            <v>949508317</v>
          </cell>
          <cell r="F703" t="str">
            <v>tomi.durica123@gmail.com</v>
          </cell>
          <cell r="G703" t="str">
            <v>X</v>
          </cell>
          <cell r="H703" t="str">
            <v>X</v>
          </cell>
          <cell r="I703" t="str">
            <v>X</v>
          </cell>
          <cell r="K703" t="str">
            <v/>
          </cell>
        </row>
        <row r="704">
          <cell r="C704" t="str">
            <v>KNK-SOSD-4B</v>
          </cell>
          <cell r="D704" t="str">
            <v>Simona Rucková</v>
          </cell>
          <cell r="E704">
            <v>917463158</v>
          </cell>
          <cell r="F704" t="str">
            <v>s.ruckova349@gmail.com</v>
          </cell>
          <cell r="G704" t="str">
            <v>X</v>
          </cell>
          <cell r="H704" t="str">
            <v>X</v>
          </cell>
          <cell r="I704" t="str">
            <v>X</v>
          </cell>
          <cell r="K704" t="str">
            <v/>
          </cell>
        </row>
        <row r="705">
          <cell r="C705" t="str">
            <v>KNM-GYM-4A</v>
          </cell>
          <cell r="D705" t="str">
            <v>Dominika Sýkorová</v>
          </cell>
          <cell r="E705">
            <v>904516586</v>
          </cell>
          <cell r="F705" t="str">
            <v>dominikasykorova123@gmail.com</v>
          </cell>
          <cell r="G705" t="str">
            <v>X</v>
          </cell>
          <cell r="H705" t="str">
            <v>X</v>
          </cell>
          <cell r="I705" t="str">
            <v>X</v>
          </cell>
          <cell r="K705" t="str">
            <v/>
          </cell>
        </row>
        <row r="706">
          <cell r="C706" t="str">
            <v>KNM-SOSSTROJ-2J</v>
          </cell>
          <cell r="D706" t="str">
            <v>Julia Trojáková</v>
          </cell>
          <cell r="E706">
            <v>940866497</v>
          </cell>
          <cell r="F706" t="str">
            <v>juliatrojakova9@gmail.com</v>
          </cell>
          <cell r="G706" t="str">
            <v>=</v>
          </cell>
          <cell r="H706" t="str">
            <v>X</v>
          </cell>
          <cell r="I706" t="str">
            <v>X</v>
          </cell>
          <cell r="K706" t="str">
            <v/>
          </cell>
        </row>
        <row r="707">
          <cell r="C707" t="str">
            <v>KNM-SOSSTROJ-4A</v>
          </cell>
          <cell r="D707" t="str">
            <v>Dominik Helt</v>
          </cell>
          <cell r="E707">
            <v>949616252</v>
          </cell>
          <cell r="F707" t="str">
            <v>d.helt111@gmail.com</v>
          </cell>
          <cell r="G707" t="str">
            <v>X</v>
          </cell>
          <cell r="H707" t="str">
            <v>X</v>
          </cell>
          <cell r="K707" t="str">
            <v/>
          </cell>
        </row>
        <row r="708">
          <cell r="C708" t="str">
            <v>KNM-SOSSTROJ-4AM</v>
          </cell>
          <cell r="D708" t="str">
            <v>Andrej kasman</v>
          </cell>
          <cell r="E708">
            <v>949820767</v>
          </cell>
          <cell r="F708" t="str">
            <v>andrej.kasman163@gmail.com</v>
          </cell>
          <cell r="G708" t="str">
            <v>=</v>
          </cell>
          <cell r="H708" t="str">
            <v>X</v>
          </cell>
          <cell r="K708" t="str">
            <v/>
          </cell>
        </row>
        <row r="709">
          <cell r="C709" t="str">
            <v>KNM-SOSSTROJ-4AMPS</v>
          </cell>
          <cell r="D709" t="str">
            <v>Erik Postek</v>
          </cell>
          <cell r="E709">
            <v>944547832</v>
          </cell>
          <cell r="F709" t="str">
            <v>erikpostek1@centrum.sk</v>
          </cell>
          <cell r="G709" t="str">
            <v>=</v>
          </cell>
          <cell r="H709" t="str">
            <v>X</v>
          </cell>
          <cell r="K709" t="str">
            <v/>
          </cell>
        </row>
        <row r="710">
          <cell r="C710" t="str">
            <v>KNM-SOSSTROJ-4B</v>
          </cell>
          <cell r="D710" t="str">
            <v>Milan Mazúr</v>
          </cell>
          <cell r="E710">
            <v>908915245</v>
          </cell>
          <cell r="F710" t="str">
            <v xml:space="preserve">milanmazur148@gmail.com </v>
          </cell>
          <cell r="G710" t="str">
            <v>X</v>
          </cell>
          <cell r="H710" t="str">
            <v>X</v>
          </cell>
          <cell r="I710" t="str">
            <v>X</v>
          </cell>
          <cell r="K710" t="str">
            <v/>
          </cell>
        </row>
        <row r="711">
          <cell r="C711" t="str">
            <v>KNM-SOSSTROJ-4C</v>
          </cell>
          <cell r="D711" t="str">
            <v>Adam Knapec</v>
          </cell>
          <cell r="E711">
            <v>910251766</v>
          </cell>
          <cell r="F711" t="str">
            <v>adamkoknapec@gmail.com</v>
          </cell>
          <cell r="G711" t="str">
            <v>X</v>
          </cell>
          <cell r="H711" t="str">
            <v>X</v>
          </cell>
          <cell r="I711" t="str">
            <v>X</v>
          </cell>
          <cell r="K711" t="str">
            <v/>
          </cell>
        </row>
        <row r="712">
          <cell r="C712" t="str">
            <v>KNM-SOSSTROJ-4D</v>
          </cell>
          <cell r="D712" t="str">
            <v xml:space="preserve">Tomáš Paštrnák </v>
          </cell>
          <cell r="E712">
            <v>949686009</v>
          </cell>
          <cell r="F712" t="str">
            <v>pastrnaktomas5@gmail.com</v>
          </cell>
          <cell r="G712" t="str">
            <v>X</v>
          </cell>
          <cell r="H712" t="str">
            <v>X</v>
          </cell>
          <cell r="I712" t="str">
            <v>X</v>
          </cell>
          <cell r="K712" t="str">
            <v/>
          </cell>
        </row>
        <row r="713">
          <cell r="C713" t="str">
            <v>KNM-SS-4AG</v>
          </cell>
          <cell r="D713" t="str">
            <v xml:space="preserve">profesorka Jozefa Orlinská </v>
          </cell>
          <cell r="E713">
            <v>915278705</v>
          </cell>
          <cell r="F713" t="str">
            <v>orlinskajozefa@gmail.com</v>
          </cell>
          <cell r="G713" t="str">
            <v>X</v>
          </cell>
          <cell r="H713" t="str">
            <v>X</v>
          </cell>
          <cell r="I713" t="str">
            <v>X</v>
          </cell>
          <cell r="K713" t="str">
            <v/>
          </cell>
        </row>
        <row r="714">
          <cell r="C714" t="str">
            <v>KNM-SS-4AI</v>
          </cell>
          <cell r="D714" t="str">
            <v>Andrej Kopas</v>
          </cell>
          <cell r="E714">
            <v>911577000</v>
          </cell>
          <cell r="F714" t="str">
            <v>kopas.andrej5@gmail.com</v>
          </cell>
          <cell r="G714" t="str">
            <v>X</v>
          </cell>
          <cell r="H714" t="str">
            <v>X</v>
          </cell>
          <cell r="I714" t="str">
            <v>X</v>
          </cell>
          <cell r="K714" t="str">
            <v/>
          </cell>
        </row>
        <row r="715">
          <cell r="C715" t="str">
            <v>KNM-SS-4AM</v>
          </cell>
          <cell r="D715" t="str">
            <v>Martin Čarnecký</v>
          </cell>
          <cell r="E715">
            <v>907505007</v>
          </cell>
          <cell r="F715" t="str">
            <v>martinczarnecky@gmail.com</v>
          </cell>
          <cell r="G715" t="str">
            <v>X</v>
          </cell>
          <cell r="H715" t="str">
            <v>X</v>
          </cell>
          <cell r="K715" t="str">
            <v/>
          </cell>
        </row>
        <row r="716">
          <cell r="C716" t="str">
            <v>Krem-SG-4G</v>
          </cell>
          <cell r="D716" t="str">
            <v>Sandra Valentová</v>
          </cell>
          <cell r="E716">
            <v>905751069</v>
          </cell>
          <cell r="F716" t="str">
            <v>sandraofficialvalentova@gmail.com</v>
          </cell>
          <cell r="G716" t="str">
            <v>X</v>
          </cell>
          <cell r="H716" t="str">
            <v>X</v>
          </cell>
          <cell r="I716" t="str">
            <v>X</v>
          </cell>
          <cell r="K716" t="str">
            <v/>
          </cell>
        </row>
        <row r="717">
          <cell r="C717" t="str">
            <v>Krompachy-GYM-4A</v>
          </cell>
          <cell r="D717" t="str">
            <v>Barbora Hudáková</v>
          </cell>
          <cell r="E717">
            <v>907466843</v>
          </cell>
          <cell r="F717" t="str">
            <v>barbora.hudakova.m@gmail.com</v>
          </cell>
          <cell r="G717" t="str">
            <v>=</v>
          </cell>
          <cell r="H717" t="str">
            <v>X</v>
          </cell>
          <cell r="I717" t="str">
            <v>X</v>
          </cell>
          <cell r="K717" t="str">
            <v/>
          </cell>
        </row>
        <row r="718">
          <cell r="C718" t="str">
            <v>LC-PASA-4A</v>
          </cell>
          <cell r="D718" t="str">
            <v>Miriam Bunová</v>
          </cell>
          <cell r="E718">
            <v>905536448</v>
          </cell>
          <cell r="F718" t="str">
            <v>mimabu24.mb@gmail.com</v>
          </cell>
          <cell r="G718" t="str">
            <v>X</v>
          </cell>
          <cell r="H718" t="str">
            <v>X</v>
          </cell>
          <cell r="I718" t="str">
            <v>X</v>
          </cell>
          <cell r="K718" t="str">
            <v/>
          </cell>
        </row>
        <row r="719">
          <cell r="C719" t="str">
            <v>LC-PASA-4C</v>
          </cell>
          <cell r="D719" t="str">
            <v>Laura Ľalíková</v>
          </cell>
          <cell r="E719">
            <v>908341970</v>
          </cell>
          <cell r="F719" t="str">
            <v>lalkov400@gmail.com</v>
          </cell>
          <cell r="G719" t="str">
            <v>X</v>
          </cell>
          <cell r="H719" t="str">
            <v>X</v>
          </cell>
          <cell r="I719" t="str">
            <v>X</v>
          </cell>
          <cell r="K719" t="str">
            <v/>
          </cell>
        </row>
        <row r="720">
          <cell r="C720" t="str">
            <v>LC-SOST-4C</v>
          </cell>
          <cell r="D720" t="str">
            <v>Viktória Fridrichová</v>
          </cell>
          <cell r="E720">
            <v>917103676</v>
          </cell>
          <cell r="F720" t="str">
            <v>viktorica88@gmail.com</v>
          </cell>
          <cell r="G720" t="str">
            <v>X</v>
          </cell>
          <cell r="H720" t="str">
            <v>X</v>
          </cell>
          <cell r="K720" t="str">
            <v/>
          </cell>
        </row>
        <row r="721">
          <cell r="C721" t="str">
            <v>LE-GYM-4A</v>
          </cell>
          <cell r="D721" t="str">
            <v>Viktória Dzurňáková</v>
          </cell>
          <cell r="E721">
            <v>948015031</v>
          </cell>
          <cell r="F721" t="str">
            <v>viktoria.10dzurnakova.10@gmail.com</v>
          </cell>
          <cell r="G721" t="str">
            <v>X</v>
          </cell>
          <cell r="H721" t="str">
            <v>X</v>
          </cell>
          <cell r="I721" t="str">
            <v>X</v>
          </cell>
          <cell r="K721" t="str">
            <v/>
          </cell>
        </row>
        <row r="722">
          <cell r="C722" t="str">
            <v>LE-PASA-4A</v>
          </cell>
          <cell r="D722" t="str">
            <v>Tamara Plachetková</v>
          </cell>
          <cell r="E722">
            <v>940952353</v>
          </cell>
          <cell r="F722" t="str">
            <v>tamy.plachetkova@gmail.com</v>
          </cell>
          <cell r="G722" t="str">
            <v>X</v>
          </cell>
          <cell r="H722" t="str">
            <v>X</v>
          </cell>
          <cell r="I722" t="str">
            <v>X</v>
          </cell>
          <cell r="K722" t="str">
            <v/>
          </cell>
        </row>
        <row r="723">
          <cell r="C723" t="str">
            <v>LE-PASA-4B</v>
          </cell>
          <cell r="D723" t="str">
            <v>Ingrid Košárová</v>
          </cell>
          <cell r="E723">
            <v>944110747</v>
          </cell>
          <cell r="F723" t="str">
            <v>ingi9920@gmail.com</v>
          </cell>
          <cell r="G723" t="str">
            <v>X</v>
          </cell>
          <cell r="H723" t="str">
            <v>X</v>
          </cell>
          <cell r="I723" t="str">
            <v>X</v>
          </cell>
          <cell r="K723" t="str">
            <v/>
          </cell>
        </row>
        <row r="724">
          <cell r="C724" t="str">
            <v>LE-PASA-4C</v>
          </cell>
          <cell r="D724" t="str">
            <v>Barbara Fördösová</v>
          </cell>
          <cell r="E724">
            <v>908191150</v>
          </cell>
          <cell r="F724" t="str">
            <v>barbiefordos@gmail.com</v>
          </cell>
          <cell r="G724" t="str">
            <v>X</v>
          </cell>
          <cell r="H724" t="str">
            <v>X</v>
          </cell>
          <cell r="K724" t="str">
            <v/>
          </cell>
        </row>
        <row r="725">
          <cell r="C725" t="str">
            <v>LE-SZS-4ZA</v>
          </cell>
          <cell r="D725" t="str">
            <v>Zuzana Staňová</v>
          </cell>
          <cell r="E725">
            <v>940778279</v>
          </cell>
          <cell r="F725" t="str">
            <v>zuzana.stanova111@gmail.com</v>
          </cell>
          <cell r="G725" t="str">
            <v>X</v>
          </cell>
          <cell r="H725" t="str">
            <v>X</v>
          </cell>
          <cell r="I725" t="str">
            <v>X</v>
          </cell>
          <cell r="K725" t="str">
            <v/>
          </cell>
        </row>
        <row r="726">
          <cell r="C726" t="str">
            <v>LH-GYM-4A</v>
          </cell>
          <cell r="D726" t="str">
            <v>Alexandra Žiaková</v>
          </cell>
          <cell r="E726">
            <v>918271634</v>
          </cell>
          <cell r="F726" t="str">
            <v>ziakova.alexandra@gmail.com</v>
          </cell>
          <cell r="G726" t="str">
            <v>X</v>
          </cell>
          <cell r="H726" t="str">
            <v>X</v>
          </cell>
          <cell r="I726" t="str">
            <v>X</v>
          </cell>
          <cell r="K726" t="str">
            <v/>
          </cell>
        </row>
        <row r="727">
          <cell r="C727" t="str">
            <v>LH-GYM-OKT</v>
          </cell>
          <cell r="D727" t="str">
            <v>Simona Surovčeková</v>
          </cell>
          <cell r="E727">
            <v>918937561</v>
          </cell>
          <cell r="F727" t="str">
            <v>sima.surovcekova@gmail.com</v>
          </cell>
          <cell r="G727" t="str">
            <v>X</v>
          </cell>
          <cell r="H727" t="str">
            <v>X</v>
          </cell>
          <cell r="K727" t="str">
            <v/>
          </cell>
        </row>
        <row r="728">
          <cell r="C728" t="str">
            <v>LH-SOSE-4A</v>
          </cell>
          <cell r="D728" t="str">
            <v>Boris Bajla</v>
          </cell>
          <cell r="E728">
            <v>917856144</v>
          </cell>
          <cell r="F728" t="str">
            <v>boris.bajla@gmail.com</v>
          </cell>
          <cell r="G728" t="str">
            <v>X</v>
          </cell>
          <cell r="H728" t="str">
            <v>X</v>
          </cell>
          <cell r="K728" t="str">
            <v/>
          </cell>
        </row>
        <row r="729">
          <cell r="C729" t="str">
            <v>LH-SOSE-4B</v>
          </cell>
          <cell r="D729" t="str">
            <v>Densia Melišíková</v>
          </cell>
          <cell r="E729">
            <v>910993007</v>
          </cell>
          <cell r="F729" t="str">
            <v>denisa.melisikova@gmail.com</v>
          </cell>
          <cell r="G729" t="str">
            <v>X</v>
          </cell>
          <cell r="H729" t="str">
            <v>X</v>
          </cell>
          <cell r="K729" t="str">
            <v/>
          </cell>
        </row>
        <row r="730">
          <cell r="C730" t="str">
            <v>LH-SOSE-4C</v>
          </cell>
          <cell r="D730" t="str">
            <v>Matej Kováč</v>
          </cell>
          <cell r="E730">
            <v>944084148</v>
          </cell>
          <cell r="F730" t="str">
            <v>kovacz453@gmail.com</v>
          </cell>
          <cell r="G730" t="str">
            <v>X</v>
          </cell>
          <cell r="H730" t="str">
            <v>X</v>
          </cell>
          <cell r="I730" t="str">
            <v>X</v>
          </cell>
          <cell r="K730" t="str">
            <v/>
          </cell>
        </row>
        <row r="731">
          <cell r="C731" t="str">
            <v>LM-EG-5A5 (5r)</v>
          </cell>
          <cell r="D731" t="str">
            <v>Karolína Škopová</v>
          </cell>
          <cell r="E731">
            <v>917521080</v>
          </cell>
          <cell r="F731" t="str">
            <v>karolinka.skopova@gmail.com</v>
          </cell>
          <cell r="G731" t="str">
            <v>X</v>
          </cell>
          <cell r="H731" t="str">
            <v>X</v>
          </cell>
          <cell r="K731" t="str">
            <v/>
          </cell>
        </row>
        <row r="732">
          <cell r="C732" t="str">
            <v>LM-EG-5B5 (5r)</v>
          </cell>
          <cell r="D732" t="str">
            <v>Ema Pavlíková</v>
          </cell>
          <cell r="E732">
            <v>911532963</v>
          </cell>
          <cell r="F732" t="str">
            <v>4.b5esslm@gmail.com</v>
          </cell>
          <cell r="G732" t="str">
            <v>=</v>
          </cell>
          <cell r="H732" t="str">
            <v>X</v>
          </cell>
          <cell r="K732" t="str">
            <v/>
          </cell>
        </row>
        <row r="733">
          <cell r="C733" t="str">
            <v>LM-GYM-4B</v>
          </cell>
          <cell r="D733" t="str">
            <v xml:space="preserve">Kristína Žuffová </v>
          </cell>
          <cell r="E733">
            <v>915252294</v>
          </cell>
          <cell r="F733" t="str">
            <v>kika647@gmail.com</v>
          </cell>
          <cell r="G733" t="str">
            <v>X</v>
          </cell>
          <cell r="H733" t="str">
            <v>X</v>
          </cell>
          <cell r="K733" t="str">
            <v/>
          </cell>
        </row>
        <row r="734">
          <cell r="C734" t="str">
            <v>LM-OA-4A</v>
          </cell>
          <cell r="D734" t="str">
            <v>Lea Zuštinová</v>
          </cell>
          <cell r="E734">
            <v>948500449</v>
          </cell>
          <cell r="F734" t="str">
            <v>leazus2@gmail.com</v>
          </cell>
          <cell r="G734" t="str">
            <v>X</v>
          </cell>
          <cell r="H734" t="str">
            <v>X</v>
          </cell>
          <cell r="I734" t="str">
            <v>X</v>
          </cell>
          <cell r="K734" t="str">
            <v/>
          </cell>
        </row>
        <row r="735">
          <cell r="C735" t="str">
            <v>LM-SOSPOL-4A</v>
          </cell>
          <cell r="D735" t="str">
            <v>Michaela Kršíková</v>
          </cell>
          <cell r="E735">
            <v>902472082</v>
          </cell>
          <cell r="F735" t="str">
            <v>miskakrs@centrum.sk</v>
          </cell>
          <cell r="G735" t="str">
            <v>X</v>
          </cell>
          <cell r="H735" t="str">
            <v>X</v>
          </cell>
          <cell r="K735" t="str">
            <v/>
          </cell>
        </row>
        <row r="736">
          <cell r="C736" t="str">
            <v>LM-SOSPOL-4S</v>
          </cell>
          <cell r="D736" t="str">
            <v>Jaroslav Gajdoš</v>
          </cell>
          <cell r="E736">
            <v>911436445</v>
          </cell>
          <cell r="F736" t="str">
            <v>jarkogajdos56@gmail.com</v>
          </cell>
          <cell r="G736" t="str">
            <v>X</v>
          </cell>
          <cell r="H736" t="str">
            <v>X</v>
          </cell>
          <cell r="I736" t="str">
            <v>X</v>
          </cell>
          <cell r="K736" t="str">
            <v/>
          </cell>
        </row>
        <row r="737">
          <cell r="C737" t="str">
            <v>LM-SZS-4Z</v>
          </cell>
          <cell r="D737" t="str">
            <v>Michaela Matejková</v>
          </cell>
          <cell r="E737">
            <v>904414519</v>
          </cell>
          <cell r="F737" t="str">
            <v>mich.matejkova@gmail.com</v>
          </cell>
          <cell r="G737" t="str">
            <v>=</v>
          </cell>
          <cell r="H737" t="str">
            <v>X</v>
          </cell>
          <cell r="K737" t="str">
            <v/>
          </cell>
        </row>
        <row r="738">
          <cell r="C738" t="str">
            <v>LM-SZS-4ZUA</v>
          </cell>
          <cell r="D738" t="str">
            <v>Bibiána Jacková</v>
          </cell>
          <cell r="E738">
            <v>917792950</v>
          </cell>
          <cell r="F738" t="str">
            <v>bibianajackova2@centrum.sk</v>
          </cell>
          <cell r="G738" t="str">
            <v>X</v>
          </cell>
          <cell r="H738" t="str">
            <v>X</v>
          </cell>
          <cell r="I738" t="str">
            <v>X</v>
          </cell>
          <cell r="K738" t="str">
            <v/>
          </cell>
        </row>
        <row r="739">
          <cell r="C739" t="str">
            <v>LV-GAV-OKT</v>
          </cell>
          <cell r="D739" t="str">
            <v>Gabika Gunárová</v>
          </cell>
          <cell r="E739">
            <v>911123529</v>
          </cell>
          <cell r="F739" t="str">
            <v>gabrielagunarova12@gmail.com</v>
          </cell>
          <cell r="G739" t="str">
            <v>X</v>
          </cell>
          <cell r="H739" t="str">
            <v>X</v>
          </cell>
          <cell r="I739" t="str">
            <v>X</v>
          </cell>
          <cell r="K739" t="str">
            <v/>
          </cell>
        </row>
        <row r="740">
          <cell r="C740" t="str">
            <v>LV-PASA-4A</v>
          </cell>
          <cell r="D740" t="str">
            <v>Nikoleta Odalošová</v>
          </cell>
          <cell r="E740">
            <v>918795787</v>
          </cell>
          <cell r="F740" t="str">
            <v>nika.odalosova@gmail.com</v>
          </cell>
          <cell r="G740" t="str">
            <v>X</v>
          </cell>
          <cell r="H740" t="str">
            <v>X</v>
          </cell>
          <cell r="I740" t="str">
            <v>X</v>
          </cell>
          <cell r="K740" t="str">
            <v/>
          </cell>
        </row>
        <row r="741">
          <cell r="C741" t="str">
            <v>LV-PaSNV-4B</v>
          </cell>
          <cell r="D741" t="str">
            <v>Katrin Monová</v>
          </cell>
          <cell r="E741">
            <v>950873986</v>
          </cell>
          <cell r="F741" t="str">
            <v>monovakatrin772@centrum.sk</v>
          </cell>
          <cell r="G741" t="str">
            <v>X</v>
          </cell>
          <cell r="H741" t="str">
            <v>X</v>
          </cell>
          <cell r="K741" t="str">
            <v/>
          </cell>
        </row>
        <row r="742">
          <cell r="C742" t="str">
            <v>LV-SOSsvM-4KL</v>
          </cell>
          <cell r="D742" t="str">
            <v>Alexandra Kútiková</v>
          </cell>
          <cell r="E742">
            <v>949519464</v>
          </cell>
          <cell r="F742" t="str">
            <v>alexa61041@gmail.com</v>
          </cell>
          <cell r="G742" t="str">
            <v>X</v>
          </cell>
          <cell r="H742" t="str">
            <v>X</v>
          </cell>
          <cell r="K742" t="str">
            <v/>
          </cell>
        </row>
        <row r="743">
          <cell r="C743" t="str">
            <v>LV-SOSTaS-4C</v>
          </cell>
          <cell r="D743" t="str">
            <v>Ing. Mária Bajúzová</v>
          </cell>
          <cell r="E743">
            <v>910308167</v>
          </cell>
          <cell r="F743" t="str">
            <v>mariabaj197@gmail.com</v>
          </cell>
          <cell r="G743" t="str">
            <v>X</v>
          </cell>
          <cell r="H743" t="str">
            <v>X</v>
          </cell>
          <cell r="I743" t="str">
            <v>X</v>
          </cell>
          <cell r="K743" t="str">
            <v/>
          </cell>
        </row>
        <row r="744">
          <cell r="C744" t="str">
            <v>LV-SPS-4ST</v>
          </cell>
          <cell r="D744" t="str">
            <v>Michal Kysel</v>
          </cell>
          <cell r="E744">
            <v>904376645</v>
          </cell>
          <cell r="F744" t="str">
            <v>michalkysel11@gmail.com</v>
          </cell>
          <cell r="G744" t="str">
            <v>X</v>
          </cell>
          <cell r="H744" t="str">
            <v>X</v>
          </cell>
          <cell r="K744" t="str">
            <v/>
          </cell>
        </row>
        <row r="745">
          <cell r="C745" t="str">
            <v>LV-SUS-4FO</v>
          </cell>
          <cell r="D745" t="str">
            <v>Nina Anna Demová</v>
          </cell>
          <cell r="E745">
            <v>904332521</v>
          </cell>
          <cell r="F745" t="str">
            <v>ninka0123456789@gmail.com</v>
          </cell>
          <cell r="G745" t="str">
            <v>X</v>
          </cell>
          <cell r="H745" t="str">
            <v>X</v>
          </cell>
          <cell r="K745" t="str">
            <v/>
          </cell>
        </row>
        <row r="746">
          <cell r="C746" t="str">
            <v>MA-GYM-4A</v>
          </cell>
          <cell r="D746" t="str">
            <v xml:space="preserve">Viki Chvílová </v>
          </cell>
          <cell r="E746">
            <v>918044137</v>
          </cell>
          <cell r="F746" t="str">
            <v>viki.chvilova@gmail.com</v>
          </cell>
          <cell r="G746" t="str">
            <v>X</v>
          </cell>
          <cell r="H746" t="str">
            <v>X</v>
          </cell>
          <cell r="I746" t="str">
            <v>X</v>
          </cell>
          <cell r="K746" t="str">
            <v/>
          </cell>
        </row>
        <row r="747">
          <cell r="C747" t="str">
            <v>MI-GLS-4A</v>
          </cell>
          <cell r="D747" t="str">
            <v xml:space="preserve">Katarína Kužmová </v>
          </cell>
          <cell r="E747">
            <v>951269753</v>
          </cell>
          <cell r="F747" t="str">
            <v>katarinaakuzma@gmail.com</v>
          </cell>
          <cell r="G747" t="str">
            <v>=</v>
          </cell>
          <cell r="H747" t="str">
            <v>X</v>
          </cell>
          <cell r="K747" t="str">
            <v/>
          </cell>
        </row>
        <row r="748">
          <cell r="C748" t="str">
            <v>MI-OA-4C</v>
          </cell>
          <cell r="D748" t="str">
            <v>Dominika Rauchová</v>
          </cell>
          <cell r="E748">
            <v>949858705</v>
          </cell>
          <cell r="F748" t="str">
            <v>domi.ra.dr@gmail.com</v>
          </cell>
          <cell r="G748" t="str">
            <v>X</v>
          </cell>
          <cell r="H748" t="str">
            <v>X</v>
          </cell>
          <cell r="K748" t="str">
            <v/>
          </cell>
        </row>
        <row r="749">
          <cell r="C749" t="str">
            <v>MI-SHA-5A (5r)</v>
          </cell>
          <cell r="D749" t="str">
            <v>Lucia Benkőová</v>
          </cell>
          <cell r="E749">
            <v>944985557</v>
          </cell>
          <cell r="F749" t="str">
            <v>lucka.benkoova@gmail.com</v>
          </cell>
          <cell r="G749" t="str">
            <v>X</v>
          </cell>
          <cell r="K749" t="str">
            <v/>
          </cell>
        </row>
        <row r="750">
          <cell r="C750" t="str">
            <v>MI-SOST-4BK</v>
          </cell>
          <cell r="D750" t="str">
            <v>Nikola Panáková</v>
          </cell>
          <cell r="E750">
            <v>948215344</v>
          </cell>
          <cell r="F750" t="str">
            <v>vierkapanakova6@gmail.com</v>
          </cell>
          <cell r="G750" t="str">
            <v>X</v>
          </cell>
          <cell r="K750" t="str">
            <v/>
          </cell>
        </row>
        <row r="751">
          <cell r="C751" t="str">
            <v>MK-OA-4A</v>
          </cell>
          <cell r="D751" t="str">
            <v>Miriama Kuchtová</v>
          </cell>
          <cell r="E751">
            <v>915442284</v>
          </cell>
          <cell r="F751" t="str">
            <v>miriama.kuchtova1409@gmail.com</v>
          </cell>
          <cell r="G751" t="str">
            <v>X</v>
          </cell>
          <cell r="H751" t="str">
            <v>X</v>
          </cell>
          <cell r="I751" t="str">
            <v>X</v>
          </cell>
          <cell r="K751" t="str">
            <v/>
          </cell>
        </row>
        <row r="752">
          <cell r="C752" t="str">
            <v>ML-GYM-4A</v>
          </cell>
          <cell r="D752" t="str">
            <v>Christián Mučička</v>
          </cell>
          <cell r="E752">
            <v>950833324</v>
          </cell>
          <cell r="F752" t="str">
            <v>mucicka@outlook.sk</v>
          </cell>
          <cell r="G752" t="str">
            <v>X</v>
          </cell>
          <cell r="H752" t="str">
            <v>X</v>
          </cell>
          <cell r="K752" t="str">
            <v/>
          </cell>
        </row>
        <row r="753">
          <cell r="C753" t="str">
            <v>Modra-GYM-4A</v>
          </cell>
          <cell r="D753" t="str">
            <v>Patrícia Ružeková</v>
          </cell>
          <cell r="E753">
            <v>917377732</v>
          </cell>
          <cell r="F753" t="str">
            <v>pata.ruzekova@gmail.com</v>
          </cell>
          <cell r="G753" t="str">
            <v>X</v>
          </cell>
          <cell r="H753" t="str">
            <v>X</v>
          </cell>
          <cell r="K753" t="str">
            <v/>
          </cell>
        </row>
        <row r="754">
          <cell r="C754" t="str">
            <v>Modra-PASA-4B</v>
          </cell>
          <cell r="D754" t="str">
            <v>Terézia Buntová</v>
          </cell>
          <cell r="E754">
            <v>910115546</v>
          </cell>
          <cell r="F754" t="str">
            <v>tereziabuntova@gmail.com</v>
          </cell>
          <cell r="G754" t="str">
            <v>X</v>
          </cell>
          <cell r="H754" t="str">
            <v>X</v>
          </cell>
          <cell r="I754" t="str">
            <v>X</v>
          </cell>
          <cell r="K754" t="str">
            <v/>
          </cell>
        </row>
        <row r="755">
          <cell r="C755" t="str">
            <v>MS-SSOS-4N</v>
          </cell>
          <cell r="D755" t="str">
            <v>Veronika Koháry</v>
          </cell>
          <cell r="E755">
            <v>904266705</v>
          </cell>
          <cell r="F755" t="str">
            <v>csokiveroni@gmail.com</v>
          </cell>
          <cell r="G755" t="str">
            <v>X</v>
          </cell>
          <cell r="H755" t="str">
            <v>X</v>
          </cell>
          <cell r="K755" t="str">
            <v/>
          </cell>
        </row>
        <row r="756">
          <cell r="C756" t="str">
            <v>MT-EG-5AG</v>
          </cell>
          <cell r="D756" t="str">
            <v>Terézia Piršelová</v>
          </cell>
          <cell r="E756">
            <v>907193454</v>
          </cell>
          <cell r="F756" t="str">
            <v>tetepirselova@gmail.com</v>
          </cell>
          <cell r="G756" t="str">
            <v>X</v>
          </cell>
          <cell r="H756" t="str">
            <v>X</v>
          </cell>
          <cell r="I756" t="str">
            <v>X</v>
          </cell>
          <cell r="K756" t="str">
            <v/>
          </cell>
        </row>
        <row r="757">
          <cell r="C757" t="str">
            <v>MT-EG-5BG</v>
          </cell>
          <cell r="D757" t="str">
            <v>Nina Ondrušková</v>
          </cell>
          <cell r="E757">
            <v>904137546</v>
          </cell>
          <cell r="F757" t="str">
            <v>ninaondruskova@gmail.com</v>
          </cell>
          <cell r="G757" t="str">
            <v>X</v>
          </cell>
          <cell r="H757" t="str">
            <v>X</v>
          </cell>
          <cell r="I757" t="str">
            <v>X</v>
          </cell>
          <cell r="K757" t="str">
            <v/>
          </cell>
        </row>
        <row r="758">
          <cell r="C758" t="str">
            <v>MT-GJL-OKTB</v>
          </cell>
          <cell r="D758" t="str">
            <v>Júlia Mikitová</v>
          </cell>
          <cell r="E758">
            <v>944403423</v>
          </cell>
          <cell r="F758" t="str">
            <v>julkamikitova@gmail.com</v>
          </cell>
          <cell r="G758" t="str">
            <v>X</v>
          </cell>
          <cell r="H758" t="str">
            <v>X</v>
          </cell>
          <cell r="K758" t="str">
            <v/>
          </cell>
        </row>
        <row r="759">
          <cell r="C759" t="str">
            <v>MT-GVPT-4C</v>
          </cell>
          <cell r="D759" t="str">
            <v>Lenka Dědeková</v>
          </cell>
          <cell r="E759">
            <v>918830066</v>
          </cell>
          <cell r="F759" t="str">
            <v>zuzu.fliacik30@gmail.com</v>
          </cell>
          <cell r="G759" t="str">
            <v>X</v>
          </cell>
          <cell r="H759" t="str">
            <v>X</v>
          </cell>
          <cell r="I759" t="str">
            <v>X</v>
          </cell>
          <cell r="K759" t="str">
            <v/>
          </cell>
        </row>
        <row r="760">
          <cell r="C760" t="str">
            <v>MT-GVPT-4C</v>
          </cell>
          <cell r="D760" t="str">
            <v>Barbora Dobrucká</v>
          </cell>
          <cell r="E760">
            <v>917596456</v>
          </cell>
          <cell r="F760" t="str">
            <v>barboradob121@gmail.com</v>
          </cell>
          <cell r="G760" t="str">
            <v>X</v>
          </cell>
          <cell r="H760" t="str">
            <v>X</v>
          </cell>
          <cell r="I760" t="str">
            <v>X</v>
          </cell>
          <cell r="K760" t="str">
            <v/>
          </cell>
        </row>
        <row r="761">
          <cell r="C761" t="str">
            <v>MT-GVPT-4D</v>
          </cell>
          <cell r="D761" t="str">
            <v>Rebeka Ondrušková</v>
          </cell>
          <cell r="E761">
            <v>918208911</v>
          </cell>
          <cell r="F761" t="str">
            <v>dana.rebeka@gmail.com</v>
          </cell>
          <cell r="G761" t="str">
            <v>X</v>
          </cell>
          <cell r="H761" t="str">
            <v>X</v>
          </cell>
          <cell r="K761" t="str">
            <v/>
          </cell>
        </row>
        <row r="762">
          <cell r="C762" t="str">
            <v>MT-OAS-5HA (5r)</v>
          </cell>
          <cell r="D762" t="str">
            <v>Miriam Neumanova</v>
          </cell>
          <cell r="E762">
            <v>911802582</v>
          </cell>
          <cell r="F762" t="str">
            <v>neumanovamiriam@gmail.com</v>
          </cell>
          <cell r="G762" t="str">
            <v>X</v>
          </cell>
          <cell r="H762" t="str">
            <v>X</v>
          </cell>
          <cell r="K762" t="str">
            <v/>
          </cell>
        </row>
        <row r="763">
          <cell r="C763" t="str">
            <v>MT-SPS-4D</v>
          </cell>
          <cell r="D763" t="str">
            <v>Michal Rybár</v>
          </cell>
          <cell r="E763">
            <v>917828022</v>
          </cell>
          <cell r="F763" t="str">
            <v>michalrybar100@gmail.com</v>
          </cell>
          <cell r="G763" t="str">
            <v>X</v>
          </cell>
          <cell r="H763" t="str">
            <v>X</v>
          </cell>
          <cell r="K763" t="str">
            <v/>
          </cell>
        </row>
        <row r="764">
          <cell r="C764" t="str">
            <v>MY-GYM-4A</v>
          </cell>
          <cell r="D764" t="str">
            <v>Natália Talábková</v>
          </cell>
          <cell r="E764">
            <v>910350546</v>
          </cell>
          <cell r="F764" t="str">
            <v>nana.talabova@gmail.com</v>
          </cell>
          <cell r="G764" t="str">
            <v>X</v>
          </cell>
          <cell r="H764" t="str">
            <v>X</v>
          </cell>
          <cell r="I764" t="str">
            <v>X</v>
          </cell>
          <cell r="K764" t="str">
            <v/>
          </cell>
        </row>
        <row r="765">
          <cell r="C765" t="str">
            <v>MY-GYM-5B (5r)</v>
          </cell>
          <cell r="D765" t="str">
            <v>Patrícia Jurenková</v>
          </cell>
          <cell r="E765">
            <v>915465522</v>
          </cell>
          <cell r="F765" t="str">
            <v>patkaju@gmail.com</v>
          </cell>
          <cell r="G765" t="str">
            <v>X</v>
          </cell>
          <cell r="H765" t="str">
            <v>X</v>
          </cell>
          <cell r="I765" t="str">
            <v>X</v>
          </cell>
          <cell r="K765" t="str">
            <v/>
          </cell>
        </row>
        <row r="766">
          <cell r="C766" t="str">
            <v>MY-GYM-OKT</v>
          </cell>
          <cell r="D766" t="str">
            <v>Erika Kohútová</v>
          </cell>
          <cell r="E766">
            <v>907842305</v>
          </cell>
          <cell r="F766" t="str">
            <v>erika1kohutova@gmail.com</v>
          </cell>
          <cell r="G766" t="str">
            <v>X</v>
          </cell>
          <cell r="H766" t="str">
            <v>X</v>
          </cell>
          <cell r="I766" t="str">
            <v>X</v>
          </cell>
          <cell r="K766" t="str">
            <v/>
          </cell>
        </row>
        <row r="767">
          <cell r="C767" t="str">
            <v>MY-SPS-4B</v>
          </cell>
          <cell r="D767" t="str">
            <v>Denisa Stahelová</v>
          </cell>
          <cell r="E767">
            <v>911972975</v>
          </cell>
          <cell r="F767" t="str">
            <v>stahelovadenisa@gmail.com</v>
          </cell>
          <cell r="G767" t="str">
            <v>X</v>
          </cell>
          <cell r="H767" t="str">
            <v>X</v>
          </cell>
          <cell r="I767" t="str">
            <v>X</v>
          </cell>
          <cell r="K767" t="str">
            <v/>
          </cell>
        </row>
        <row r="768">
          <cell r="C768" t="str">
            <v>MY-SPS-4C</v>
          </cell>
          <cell r="D768" t="str">
            <v>Lenka Benová</v>
          </cell>
          <cell r="E768">
            <v>948611378</v>
          </cell>
          <cell r="F768" t="str">
            <v>lenka.benova11@gmail.com</v>
          </cell>
          <cell r="G768" t="str">
            <v>X</v>
          </cell>
          <cell r="H768" t="str">
            <v>X</v>
          </cell>
          <cell r="K768" t="str">
            <v/>
          </cell>
        </row>
        <row r="769">
          <cell r="C769" t="str">
            <v>NB-GYM-4A</v>
          </cell>
          <cell r="D769" t="str">
            <v>Veronika Adamcová</v>
          </cell>
          <cell r="E769">
            <v>907221690</v>
          </cell>
          <cell r="F769" t="str">
            <v>veronikadamcova1206@gmail.com</v>
          </cell>
          <cell r="G769" t="str">
            <v>X</v>
          </cell>
          <cell r="H769" t="str">
            <v>X</v>
          </cell>
          <cell r="I769" t="str">
            <v>X</v>
          </cell>
          <cell r="K769" t="str">
            <v/>
          </cell>
        </row>
        <row r="770">
          <cell r="C770" t="str">
            <v>NB-SOS-2N</v>
          </cell>
          <cell r="D770" t="str">
            <v>Bianka Ciglanová</v>
          </cell>
          <cell r="E770">
            <v>917229838</v>
          </cell>
          <cell r="F770" t="str">
            <v>biankaciglanova@gmail.com</v>
          </cell>
          <cell r="G770" t="str">
            <v>X</v>
          </cell>
          <cell r="H770" t="str">
            <v>X</v>
          </cell>
          <cell r="I770" t="str">
            <v>X</v>
          </cell>
          <cell r="K770" t="str">
            <v/>
          </cell>
        </row>
        <row r="771">
          <cell r="C771" t="str">
            <v>NB-SOS-4A</v>
          </cell>
          <cell r="D771" t="str">
            <v>Bibi Ciglanová</v>
          </cell>
          <cell r="E771">
            <v>917229838</v>
          </cell>
          <cell r="F771" t="str">
            <v>biankaciglanova@gmail.com</v>
          </cell>
          <cell r="G771" t="str">
            <v>X</v>
          </cell>
          <cell r="H771" t="str">
            <v>X</v>
          </cell>
          <cell r="K771" t="str">
            <v/>
          </cell>
        </row>
        <row r="772">
          <cell r="C772" t="str">
            <v>NDCA-GYM-4AG</v>
          </cell>
          <cell r="D772" t="str">
            <v>Nela Kováčová</v>
          </cell>
          <cell r="E772">
            <v>944060906</v>
          </cell>
          <cell r="F772" t="str">
            <v>nelka.kovacova@gmail.com</v>
          </cell>
          <cell r="G772" t="str">
            <v>X</v>
          </cell>
          <cell r="H772" t="str">
            <v>X</v>
          </cell>
          <cell r="K772" t="str">
            <v/>
          </cell>
        </row>
        <row r="773">
          <cell r="C773" t="str">
            <v>Nizna-SS-4AUG</v>
          </cell>
          <cell r="D773" t="str">
            <v>Katka Košturiaková</v>
          </cell>
          <cell r="E773">
            <v>904981732</v>
          </cell>
          <cell r="F773" t="str">
            <v>katkakosturiakova@gmail.com</v>
          </cell>
          <cell r="G773" t="str">
            <v>X</v>
          </cell>
          <cell r="H773" t="str">
            <v>X</v>
          </cell>
          <cell r="I773" t="str">
            <v>X</v>
          </cell>
          <cell r="K773" t="str">
            <v/>
          </cell>
        </row>
        <row r="774">
          <cell r="C774" t="str">
            <v>Nizna-SS-4B</v>
          </cell>
          <cell r="D774" t="str">
            <v>Tadeáš Bulvasňák</v>
          </cell>
          <cell r="E774">
            <v>919315005</v>
          </cell>
          <cell r="F774" t="str">
            <v>tadeas.b01@gmail.com</v>
          </cell>
          <cell r="G774" t="str">
            <v>X</v>
          </cell>
          <cell r="H774" t="str">
            <v>=</v>
          </cell>
          <cell r="K774" t="str">
            <v/>
          </cell>
        </row>
        <row r="775">
          <cell r="C775" t="str">
            <v>Nizna-SS-4D</v>
          </cell>
          <cell r="D775" t="str">
            <v>Patrik Pikna</v>
          </cell>
          <cell r="E775">
            <v>904179265</v>
          </cell>
          <cell r="F775" t="str">
            <v>patrik.pikna@gmail.com</v>
          </cell>
          <cell r="G775" t="str">
            <v>X</v>
          </cell>
          <cell r="H775" t="str">
            <v>X</v>
          </cell>
          <cell r="K775" t="str">
            <v/>
          </cell>
        </row>
        <row r="776">
          <cell r="C776" t="str">
            <v>NM-BG-5A (5r)</v>
          </cell>
          <cell r="D776" t="str">
            <v>Karolína Gregorová</v>
          </cell>
          <cell r="E776">
            <v>904046454</v>
          </cell>
          <cell r="F776" t="str">
            <v>kajuskagregorova1@gmail.com</v>
          </cell>
          <cell r="G776" t="str">
            <v>X</v>
          </cell>
          <cell r="H776" t="str">
            <v>X</v>
          </cell>
          <cell r="K776" t="str">
            <v/>
          </cell>
        </row>
        <row r="777">
          <cell r="C777" t="str">
            <v>NM-CG-4G</v>
          </cell>
          <cell r="D777" t="str">
            <v>Veronika Chovancová</v>
          </cell>
          <cell r="E777">
            <v>944687553</v>
          </cell>
          <cell r="F777" t="str">
            <v>wewach3501@gmail.com</v>
          </cell>
          <cell r="G777" t="str">
            <v>X</v>
          </cell>
          <cell r="H777" t="str">
            <v>X</v>
          </cell>
          <cell r="K777" t="str">
            <v/>
          </cell>
        </row>
        <row r="778">
          <cell r="C778" t="str">
            <v>NM-GMRS-4A</v>
          </cell>
          <cell r="D778" t="str">
            <v>Samuel Fabián</v>
          </cell>
          <cell r="E778">
            <v>908627984</v>
          </cell>
          <cell r="F778" t="str">
            <v>fabiansamuel01@gmail.com</v>
          </cell>
          <cell r="G778" t="str">
            <v>X</v>
          </cell>
          <cell r="H778" t="str">
            <v>X</v>
          </cell>
          <cell r="I778" t="str">
            <v>X</v>
          </cell>
          <cell r="K778" t="str">
            <v/>
          </cell>
        </row>
        <row r="779">
          <cell r="C779" t="str">
            <v>NM-GMRS-4B</v>
          </cell>
          <cell r="D779" t="str">
            <v>Natália Juríková</v>
          </cell>
          <cell r="E779">
            <v>917684386</v>
          </cell>
          <cell r="F779" t="str">
            <v>nataliajurikova269@gmail.com</v>
          </cell>
          <cell r="G779" t="str">
            <v>X</v>
          </cell>
          <cell r="H779" t="str">
            <v>X</v>
          </cell>
          <cell r="I779" t="str">
            <v>X</v>
          </cell>
          <cell r="K779" t="str">
            <v/>
          </cell>
        </row>
        <row r="780">
          <cell r="C780" t="str">
            <v>NM-OAS-4AW</v>
          </cell>
          <cell r="D780" t="str">
            <v>Veronika Kolárovičová</v>
          </cell>
          <cell r="E780">
            <v>903853221</v>
          </cell>
          <cell r="F780" t="str">
            <v>veronika.kolarovicova@gmail.com</v>
          </cell>
          <cell r="G780" t="str">
            <v>X</v>
          </cell>
          <cell r="H780" t="str">
            <v>X</v>
          </cell>
          <cell r="I780" t="str">
            <v>X</v>
          </cell>
          <cell r="K780" t="str">
            <v/>
          </cell>
        </row>
        <row r="781">
          <cell r="C781" t="str">
            <v>NM-OAS-4GT</v>
          </cell>
          <cell r="D781" t="str">
            <v>Nina Haluzová</v>
          </cell>
          <cell r="E781">
            <v>944562510</v>
          </cell>
          <cell r="F781" t="str">
            <v>lenkah045@gmail.com</v>
          </cell>
          <cell r="G781" t="str">
            <v>X</v>
          </cell>
          <cell r="K781" t="str">
            <v/>
          </cell>
        </row>
        <row r="782">
          <cell r="C782" t="str">
            <v>NO-GAB-4D</v>
          </cell>
          <cell r="D782" t="str">
            <v>Matúš Závodančík</v>
          </cell>
          <cell r="E782">
            <v>904938199</v>
          </cell>
          <cell r="F782" t="str">
            <v>zavodancikmatus@gmail.com</v>
          </cell>
          <cell r="G782" t="str">
            <v>X</v>
          </cell>
          <cell r="H782" t="str">
            <v>X</v>
          </cell>
          <cell r="I782" t="str">
            <v>X</v>
          </cell>
          <cell r="K782" t="str">
            <v/>
          </cell>
        </row>
        <row r="783">
          <cell r="C783" t="str">
            <v>NO-GAB-4E</v>
          </cell>
          <cell r="D783" t="str">
            <v>Tamara Janotková</v>
          </cell>
          <cell r="E783">
            <v>908932533</v>
          </cell>
          <cell r="F783" t="str">
            <v>tamara.janotkova@hotmail.com</v>
          </cell>
          <cell r="G783" t="str">
            <v>X</v>
          </cell>
          <cell r="H783" t="str">
            <v>X</v>
          </cell>
          <cell r="K783" t="str">
            <v/>
          </cell>
        </row>
        <row r="784">
          <cell r="C784" t="str">
            <v>NO-SOS-4A</v>
          </cell>
          <cell r="D784" t="str">
            <v>Natália Lachová</v>
          </cell>
          <cell r="E784">
            <v>904880341</v>
          </cell>
          <cell r="F784" t="str">
            <v>natalia.lachova@gmail.com</v>
          </cell>
          <cell r="G784" t="str">
            <v>X</v>
          </cell>
          <cell r="H784" t="str">
            <v>X</v>
          </cell>
          <cell r="K784" t="str">
            <v/>
          </cell>
        </row>
        <row r="785">
          <cell r="C785" t="str">
            <v>NO-SOS-4B</v>
          </cell>
          <cell r="D785" t="str">
            <v>Stanislava Košútová</v>
          </cell>
          <cell r="E785">
            <v>904231058</v>
          </cell>
          <cell r="F785" t="str">
            <v>stanislava.kosutova@gmail.com</v>
          </cell>
          <cell r="G785" t="str">
            <v>X</v>
          </cell>
          <cell r="H785" t="str">
            <v>X</v>
          </cell>
          <cell r="I785" t="str">
            <v>X</v>
          </cell>
          <cell r="K785" t="str">
            <v/>
          </cell>
        </row>
        <row r="786">
          <cell r="C786" t="str">
            <v>NO-SOS-4M</v>
          </cell>
          <cell r="D786" t="str">
            <v>Barbora Jašáková</v>
          </cell>
          <cell r="E786">
            <v>902423170</v>
          </cell>
          <cell r="F786" t="str">
            <v>jasakovabarbora@gmail.com</v>
          </cell>
          <cell r="G786" t="str">
            <v>X</v>
          </cell>
          <cell r="H786" t="str">
            <v>X</v>
          </cell>
          <cell r="I786" t="str">
            <v>X</v>
          </cell>
          <cell r="K786" t="str">
            <v/>
          </cell>
        </row>
        <row r="787">
          <cell r="C787" t="str">
            <v>NO-SOST-4B</v>
          </cell>
          <cell r="D787" t="str">
            <v>Štefan Bystričan</v>
          </cell>
          <cell r="E787">
            <v>944672118</v>
          </cell>
          <cell r="F787" t="str">
            <v>stefanbystrican69@gmail.com</v>
          </cell>
          <cell r="G787" t="str">
            <v>X</v>
          </cell>
          <cell r="H787" t="str">
            <v>X</v>
          </cell>
          <cell r="K787" t="str">
            <v/>
          </cell>
        </row>
        <row r="788">
          <cell r="C788" t="str">
            <v>NR-ANIMUS-4A</v>
          </cell>
          <cell r="D788" t="str">
            <v>Natália Stražancová</v>
          </cell>
          <cell r="E788">
            <v>911242496</v>
          </cell>
          <cell r="F788" t="str">
            <v>natalia.strazancova@gmail.com</v>
          </cell>
          <cell r="G788" t="str">
            <v>X</v>
          </cell>
          <cell r="H788" t="str">
            <v>X</v>
          </cell>
          <cell r="I788" t="str">
            <v>X</v>
          </cell>
          <cell r="K788" t="str">
            <v/>
          </cell>
        </row>
        <row r="789">
          <cell r="C789" t="str">
            <v>NR-ANIMUS-4B</v>
          </cell>
          <cell r="D789" t="str">
            <v>Nicolas Nitriansky</v>
          </cell>
          <cell r="E789">
            <v>950233159</v>
          </cell>
          <cell r="F789" t="str">
            <v>n.nitransky@gmail.com</v>
          </cell>
          <cell r="G789" t="str">
            <v>X</v>
          </cell>
          <cell r="H789" t="str">
            <v>X</v>
          </cell>
          <cell r="I789" t="str">
            <v>X</v>
          </cell>
          <cell r="K789" t="str">
            <v/>
          </cell>
        </row>
        <row r="790">
          <cell r="C790" t="str">
            <v>NR-GP-4B</v>
          </cell>
          <cell r="D790" t="str">
            <v>Vivianna Matyóová</v>
          </cell>
          <cell r="E790">
            <v>911940532</v>
          </cell>
          <cell r="F790" t="str">
            <v>matyoova.vivianna9@gmail.com</v>
          </cell>
          <cell r="G790" t="str">
            <v>X</v>
          </cell>
          <cell r="H790" t="str">
            <v>X</v>
          </cell>
          <cell r="I790" t="str">
            <v>X</v>
          </cell>
          <cell r="K790" t="str">
            <v/>
          </cell>
        </row>
        <row r="791">
          <cell r="C791" t="str">
            <v>NR-GP-4C</v>
          </cell>
          <cell r="D791" t="str">
            <v>Katka Ďurinová</v>
          </cell>
          <cell r="E791">
            <v>944288024</v>
          </cell>
          <cell r="F791" t="str">
            <v>katarinkadurinova@gmail.com</v>
          </cell>
          <cell r="G791" t="str">
            <v>X</v>
          </cell>
          <cell r="H791" t="str">
            <v>X</v>
          </cell>
          <cell r="I791" t="str">
            <v>X</v>
          </cell>
          <cell r="K791" t="str">
            <v/>
          </cell>
        </row>
        <row r="792">
          <cell r="C792" t="str">
            <v>NR-GP-OKT</v>
          </cell>
          <cell r="D792" t="str">
            <v>Hana Kluvancová</v>
          </cell>
          <cell r="E792">
            <v>903477334</v>
          </cell>
          <cell r="F792" t="str">
            <v>hana.kluvancova@gmail.com</v>
          </cell>
          <cell r="G792" t="str">
            <v>=</v>
          </cell>
          <cell r="H792" t="str">
            <v>X</v>
          </cell>
          <cell r="K792" t="str">
            <v/>
          </cell>
        </row>
        <row r="793">
          <cell r="C793" t="str">
            <v>NR-GsvCaM-4B</v>
          </cell>
          <cell r="D793" t="str">
            <v xml:space="preserve">Jana Šútorová </v>
          </cell>
          <cell r="E793">
            <v>907058640</v>
          </cell>
          <cell r="F793" t="str">
            <v>sutorovajana@gmail.com</v>
          </cell>
          <cell r="G793" t="str">
            <v>X</v>
          </cell>
          <cell r="H793" t="str">
            <v>X</v>
          </cell>
          <cell r="K793" t="str">
            <v/>
          </cell>
        </row>
        <row r="794">
          <cell r="C794" t="str">
            <v>NR-GsvCaM-5N (5r)</v>
          </cell>
          <cell r="D794" t="str">
            <v>Terézia Vavrovičová</v>
          </cell>
          <cell r="E794">
            <v>944719163</v>
          </cell>
          <cell r="F794" t="str">
            <v>terezka.vavrovicova@gmail.com</v>
          </cell>
          <cell r="G794" t="str">
            <v>X</v>
          </cell>
          <cell r="H794" t="str">
            <v>X</v>
          </cell>
          <cell r="I794" t="str">
            <v>X</v>
          </cell>
          <cell r="K794" t="str">
            <v/>
          </cell>
        </row>
        <row r="795">
          <cell r="C795" t="str">
            <v>NR-GsvCaM-OKT</v>
          </cell>
          <cell r="D795" t="str">
            <v>Michaela Halmanová</v>
          </cell>
          <cell r="E795">
            <v>910114439</v>
          </cell>
          <cell r="F795" t="str">
            <v>miscus1nanuk2@gmail.com</v>
          </cell>
          <cell r="G795" t="str">
            <v>X</v>
          </cell>
          <cell r="H795" t="str">
            <v>X</v>
          </cell>
          <cell r="K795" t="str">
            <v/>
          </cell>
        </row>
        <row r="796">
          <cell r="C796" t="str">
            <v>NR-PG-4A</v>
          </cell>
          <cell r="D796" t="str">
            <v>Lea Jasíčková</v>
          </cell>
          <cell r="E796">
            <v>904044154</v>
          </cell>
          <cell r="F796" t="str">
            <v>leila.the.photographer@gmail.com</v>
          </cell>
          <cell r="G796" t="str">
            <v>X</v>
          </cell>
          <cell r="H796" t="str">
            <v>X</v>
          </cell>
          <cell r="I796" t="str">
            <v>X</v>
          </cell>
          <cell r="K796" t="str">
            <v/>
          </cell>
        </row>
        <row r="797">
          <cell r="C797" t="str">
            <v>NR-PG-4B</v>
          </cell>
          <cell r="D797" t="str">
            <v>Jasmína Grežová</v>
          </cell>
          <cell r="E797">
            <v>950571830</v>
          </cell>
          <cell r="F797" t="str">
            <v>jasminagrezova@gmail.com</v>
          </cell>
          <cell r="G797" t="str">
            <v>X</v>
          </cell>
          <cell r="H797" t="str">
            <v>X</v>
          </cell>
          <cell r="I797" t="str">
            <v>X</v>
          </cell>
          <cell r="K797" t="str">
            <v/>
          </cell>
        </row>
        <row r="798">
          <cell r="C798" t="str">
            <v>NR-PG-4C</v>
          </cell>
          <cell r="D798" t="str">
            <v>Marek Hudec</v>
          </cell>
          <cell r="E798">
            <v>911282612</v>
          </cell>
          <cell r="F798" t="str">
            <v>vierahudecova@pobox.sk</v>
          </cell>
          <cell r="G798" t="str">
            <v>X</v>
          </cell>
          <cell r="H798" t="str">
            <v>X</v>
          </cell>
          <cell r="I798" t="str">
            <v>X</v>
          </cell>
          <cell r="K798" t="str">
            <v/>
          </cell>
        </row>
        <row r="799">
          <cell r="C799" t="str">
            <v>NR-SKONZ-4B</v>
          </cell>
          <cell r="D799" t="str">
            <v>Nikoleta Darážová</v>
          </cell>
          <cell r="E799">
            <v>949331881</v>
          </cell>
          <cell r="F799" t="str">
            <v>darazovaniki@gmail.com</v>
          </cell>
          <cell r="G799" t="str">
            <v>X</v>
          </cell>
          <cell r="H799" t="str">
            <v>X</v>
          </cell>
          <cell r="K799" t="str">
            <v/>
          </cell>
        </row>
        <row r="800">
          <cell r="C800" t="str">
            <v>NR-SOSLEV-2P</v>
          </cell>
          <cell r="D800" t="str">
            <v>Jana Bírová</v>
          </cell>
          <cell r="E800">
            <v>948608277</v>
          </cell>
          <cell r="F800" t="str">
            <v>5janulka5@gmail.com</v>
          </cell>
          <cell r="G800" t="str">
            <v>X</v>
          </cell>
          <cell r="K800" t="str">
            <v/>
          </cell>
        </row>
        <row r="801">
          <cell r="C801" t="str">
            <v>NR-SOSPOT-2M</v>
          </cell>
          <cell r="D801" t="str">
            <v xml:space="preserve">Zuzana Habiňáková </v>
          </cell>
          <cell r="E801">
            <v>944679568</v>
          </cell>
          <cell r="F801" t="str">
            <v>zuzana.habinakova6@gmail.com</v>
          </cell>
          <cell r="G801" t="str">
            <v>=</v>
          </cell>
          <cell r="H801" t="str">
            <v>X</v>
          </cell>
          <cell r="K801" t="str">
            <v/>
          </cell>
        </row>
        <row r="802">
          <cell r="C802" t="str">
            <v>NR-SOSPOT-4K</v>
          </cell>
          <cell r="D802" t="str">
            <v>Renáta Zamiešková</v>
          </cell>
          <cell r="E802">
            <v>903662197</v>
          </cell>
          <cell r="F802" t="str">
            <v>renata.zamieskova@gmail.com</v>
          </cell>
          <cell r="G802" t="str">
            <v>X</v>
          </cell>
          <cell r="K802" t="str">
            <v/>
          </cell>
        </row>
        <row r="803">
          <cell r="C803" t="str">
            <v>NR-SOSPOT-4S</v>
          </cell>
          <cell r="D803" t="str">
            <v>Sofia Slaná</v>
          </cell>
          <cell r="E803">
            <v>904633181</v>
          </cell>
          <cell r="F803" t="str">
            <v>slanasofia001@gmail.com</v>
          </cell>
          <cell r="G803" t="str">
            <v>X</v>
          </cell>
          <cell r="H803" t="str">
            <v>X</v>
          </cell>
          <cell r="I803" t="str">
            <v>X</v>
          </cell>
          <cell r="K803" t="str">
            <v/>
          </cell>
        </row>
        <row r="804">
          <cell r="C804" t="str">
            <v>NR-SOSV-4A</v>
          </cell>
          <cell r="D804" t="str">
            <v>Zuzana Kovšová</v>
          </cell>
          <cell r="E804">
            <v>902844020</v>
          </cell>
          <cell r="F804" t="str">
            <v>zuzana.kovsova66@gmail.com</v>
          </cell>
          <cell r="G804" t="str">
            <v>X</v>
          </cell>
          <cell r="H804" t="str">
            <v>X</v>
          </cell>
          <cell r="I804" t="str">
            <v>X</v>
          </cell>
          <cell r="K804" t="str">
            <v/>
          </cell>
        </row>
        <row r="805">
          <cell r="C805" t="str">
            <v>NR-SOSV-4B</v>
          </cell>
          <cell r="D805" t="str">
            <v>Kristína Jalakšová</v>
          </cell>
          <cell r="E805">
            <v>944932640</v>
          </cell>
          <cell r="F805" t="str">
            <v>kristinajalaksova7@gmail.com</v>
          </cell>
          <cell r="G805" t="str">
            <v>X</v>
          </cell>
          <cell r="H805" t="str">
            <v>X</v>
          </cell>
          <cell r="I805" t="str">
            <v>X</v>
          </cell>
          <cell r="K805" t="str">
            <v/>
          </cell>
        </row>
        <row r="806">
          <cell r="C806" t="str">
            <v>NR-SOSV-4C</v>
          </cell>
          <cell r="D806" t="str">
            <v>Emília Urbanková</v>
          </cell>
          <cell r="E806">
            <v>902353713</v>
          </cell>
          <cell r="F806" t="str">
            <v>milka.urbankova@gmail.com</v>
          </cell>
          <cell r="G806" t="str">
            <v>X</v>
          </cell>
          <cell r="H806" t="str">
            <v>X</v>
          </cell>
          <cell r="K806" t="str">
            <v/>
          </cell>
        </row>
        <row r="807">
          <cell r="C807" t="str">
            <v>NR-SOSV-4D</v>
          </cell>
          <cell r="D807" t="str">
            <v>Ester Kekeláková</v>
          </cell>
          <cell r="E807">
            <v>948549013</v>
          </cell>
          <cell r="F807" t="str">
            <v xml:space="preserve">ester.kekelakova@gmail.com </v>
          </cell>
          <cell r="G807" t="str">
            <v>X</v>
          </cell>
          <cell r="H807" t="str">
            <v>X</v>
          </cell>
          <cell r="K807" t="str">
            <v/>
          </cell>
        </row>
        <row r="808">
          <cell r="C808" t="str">
            <v>NR-SPSS-4A</v>
          </cell>
          <cell r="D808" t="str">
            <v>Barbora Bobulová</v>
          </cell>
          <cell r="E808">
            <v>910390998</v>
          </cell>
          <cell r="F808" t="str">
            <v>barborabobulova1@gmail.com</v>
          </cell>
          <cell r="G808" t="str">
            <v>X</v>
          </cell>
          <cell r="I808" t="str">
            <v>X</v>
          </cell>
          <cell r="K808" t="str">
            <v/>
          </cell>
        </row>
        <row r="809">
          <cell r="C809" t="str">
            <v>NR-SPSS-4C</v>
          </cell>
          <cell r="D809" t="str">
            <v>Hana Borguľová</v>
          </cell>
          <cell r="E809">
            <v>948826611</v>
          </cell>
          <cell r="F809" t="str">
            <v>hanka.borgulka1423@gmail.com</v>
          </cell>
          <cell r="G809" t="str">
            <v>X</v>
          </cell>
          <cell r="H809" t="str">
            <v>X</v>
          </cell>
          <cell r="K809" t="str">
            <v/>
          </cell>
        </row>
        <row r="810">
          <cell r="C810" t="str">
            <v>NR-SPSS-4D</v>
          </cell>
          <cell r="D810" t="str">
            <v>Laura Buranská</v>
          </cell>
          <cell r="E810">
            <v>944369439</v>
          </cell>
          <cell r="F810" t="str">
            <v>lauraburanska1@gmail.com</v>
          </cell>
          <cell r="G810" t="str">
            <v>X</v>
          </cell>
          <cell r="H810" t="str">
            <v>X</v>
          </cell>
          <cell r="I810" t="str">
            <v>X</v>
          </cell>
          <cell r="K810" t="str">
            <v/>
          </cell>
        </row>
        <row r="811">
          <cell r="C811" t="str">
            <v>NZ-GYM-4B</v>
          </cell>
          <cell r="D811" t="str">
            <v>Viktória Bóriková</v>
          </cell>
          <cell r="E811">
            <v>951211851</v>
          </cell>
          <cell r="F811" t="str">
            <v>viktoria.anna.borikova@gmail.com</v>
          </cell>
          <cell r="G811" t="str">
            <v>X</v>
          </cell>
          <cell r="H811" t="str">
            <v>X</v>
          </cell>
          <cell r="I811" t="str">
            <v>X</v>
          </cell>
          <cell r="K811" t="str">
            <v/>
          </cell>
        </row>
        <row r="812">
          <cell r="C812" t="str">
            <v>NZ-HSaO-4C</v>
          </cell>
          <cell r="D812" t="str">
            <v>Klára Bugáňová</v>
          </cell>
          <cell r="E812">
            <v>948469311</v>
          </cell>
          <cell r="F812" t="str">
            <v>klar.bug@gmail.com</v>
          </cell>
          <cell r="G812" t="str">
            <v>X</v>
          </cell>
          <cell r="H812" t="str">
            <v>X</v>
          </cell>
          <cell r="K812" t="str">
            <v/>
          </cell>
        </row>
        <row r="813">
          <cell r="C813" t="str">
            <v>NZ-HSaO-4D</v>
          </cell>
          <cell r="D813" t="str">
            <v>Vanesa Csutorová</v>
          </cell>
          <cell r="E813">
            <v>917184835</v>
          </cell>
          <cell r="F813" t="str">
            <v>vcsutorova@gmail.com</v>
          </cell>
          <cell r="G813" t="str">
            <v>X</v>
          </cell>
          <cell r="H813" t="str">
            <v>X</v>
          </cell>
          <cell r="K813" t="str">
            <v/>
          </cell>
        </row>
        <row r="814">
          <cell r="C814" t="str">
            <v>NZ-HSAO-5A (5r)</v>
          </cell>
          <cell r="D814" t="str">
            <v>Kristína Hovancseková</v>
          </cell>
          <cell r="E814">
            <v>907320516</v>
          </cell>
          <cell r="F814" t="str">
            <v>kristihovancsek@gmail.com</v>
          </cell>
          <cell r="G814" t="str">
            <v>X</v>
          </cell>
          <cell r="H814" t="str">
            <v>X</v>
          </cell>
          <cell r="K814" t="str">
            <v/>
          </cell>
        </row>
        <row r="815">
          <cell r="C815" t="str">
            <v>NZ-SOS-4A</v>
          </cell>
          <cell r="D815" t="str">
            <v>Enikö Szekerášová</v>
          </cell>
          <cell r="E815">
            <v>918047473</v>
          </cell>
          <cell r="F815" t="str">
            <v>eniko.szekeresova@gmail.com</v>
          </cell>
          <cell r="G815" t="str">
            <v>X</v>
          </cell>
          <cell r="H815" t="str">
            <v>X</v>
          </cell>
          <cell r="I815" t="str">
            <v>X</v>
          </cell>
          <cell r="K815" t="str">
            <v/>
          </cell>
        </row>
        <row r="816">
          <cell r="C816" t="str">
            <v>NZ-SS-4AA</v>
          </cell>
          <cell r="D816" t="str">
            <v>Loren Csutkay</v>
          </cell>
          <cell r="E816">
            <v>944058319</v>
          </cell>
          <cell r="F816" t="str">
            <v>csutkay.loren03@gmail.com</v>
          </cell>
          <cell r="G816" t="str">
            <v>X</v>
          </cell>
          <cell r="H816" t="str">
            <v>X</v>
          </cell>
          <cell r="I816" t="str">
            <v>X</v>
          </cell>
          <cell r="K816" t="str">
            <v/>
          </cell>
        </row>
        <row r="817">
          <cell r="C817" t="str">
            <v>NZ-SZS-4MAS</v>
          </cell>
          <cell r="D817" t="str">
            <v>Erika Vojtelová</v>
          </cell>
          <cell r="E817">
            <v>944305738</v>
          </cell>
          <cell r="F817" t="str">
            <v>eri.vojtelova@gmail.com</v>
          </cell>
          <cell r="G817" t="str">
            <v>X</v>
          </cell>
          <cell r="H817" t="str">
            <v>X</v>
          </cell>
          <cell r="I817" t="str">
            <v>X</v>
          </cell>
          <cell r="K817" t="str">
            <v/>
          </cell>
        </row>
        <row r="818">
          <cell r="C818" t="str">
            <v>NZ-SZS-4ZAB</v>
          </cell>
          <cell r="D818" t="str">
            <v>Dominika Bugyiová</v>
          </cell>
          <cell r="E818">
            <v>915500165</v>
          </cell>
          <cell r="F818" t="str">
            <v>domcsaa4@gmail.com</v>
          </cell>
          <cell r="G818" t="str">
            <v>X</v>
          </cell>
          <cell r="H818" t="str">
            <v>X</v>
          </cell>
          <cell r="I818" t="str">
            <v>X</v>
          </cell>
          <cell r="K818" t="str">
            <v/>
          </cell>
        </row>
        <row r="819">
          <cell r="C819" t="str">
            <v>PB-GYM-4C</v>
          </cell>
          <cell r="D819" t="str">
            <v>Katarína Podolanová</v>
          </cell>
          <cell r="E819">
            <v>948949177</v>
          </cell>
          <cell r="F819" t="str">
            <v>kacenapodo@gmail.com</v>
          </cell>
          <cell r="G819" t="str">
            <v>X</v>
          </cell>
          <cell r="H819" t="str">
            <v>X</v>
          </cell>
          <cell r="I819" t="str">
            <v>X</v>
          </cell>
          <cell r="K819" t="str">
            <v/>
          </cell>
        </row>
        <row r="820">
          <cell r="C820" t="str">
            <v>PB-OA-4B</v>
          </cell>
          <cell r="D820" t="str">
            <v>Gabriela Kremeňová</v>
          </cell>
          <cell r="E820">
            <v>948497953</v>
          </cell>
          <cell r="F820" t="str">
            <v>gabika.kremenova@gmail.com</v>
          </cell>
          <cell r="G820" t="str">
            <v>X</v>
          </cell>
          <cell r="H820" t="str">
            <v>X</v>
          </cell>
          <cell r="I820" t="str">
            <v>X</v>
          </cell>
          <cell r="K820" t="str">
            <v/>
          </cell>
        </row>
        <row r="821">
          <cell r="C821" t="str">
            <v>PB-SOS-4A</v>
          </cell>
          <cell r="D821" t="str">
            <v xml:space="preserve">Alena Šujanová </v>
          </cell>
          <cell r="E821">
            <v>903703963</v>
          </cell>
          <cell r="F821" t="str">
            <v>alenasuj@gmail.com</v>
          </cell>
          <cell r="G821" t="str">
            <v>=</v>
          </cell>
          <cell r="H821" t="str">
            <v>X</v>
          </cell>
          <cell r="K821" t="str">
            <v/>
          </cell>
        </row>
        <row r="822">
          <cell r="C822" t="str">
            <v>PB-SOSSTROJ-4A</v>
          </cell>
          <cell r="D822" t="str">
            <v>Martin Takač</v>
          </cell>
          <cell r="E822">
            <v>902641338</v>
          </cell>
          <cell r="F822" t="str">
            <v>Martin.takac320@gmail.com</v>
          </cell>
          <cell r="G822" t="str">
            <v>X</v>
          </cell>
          <cell r="H822" t="str">
            <v>X</v>
          </cell>
          <cell r="I822" t="str">
            <v>X</v>
          </cell>
          <cell r="K822" t="str">
            <v/>
          </cell>
        </row>
        <row r="823">
          <cell r="C823" t="str">
            <v>PB-SOSSTROJ-4B</v>
          </cell>
          <cell r="D823" t="str">
            <v>Jarmila Uričová</v>
          </cell>
          <cell r="E823">
            <v>908090492</v>
          </cell>
          <cell r="F823" t="str">
            <v>jarmila26@centrum.sk</v>
          </cell>
          <cell r="G823" t="str">
            <v>X</v>
          </cell>
          <cell r="H823" t="str">
            <v>X</v>
          </cell>
          <cell r="K823" t="str">
            <v/>
          </cell>
        </row>
        <row r="824">
          <cell r="C824" t="str">
            <v>PB-SOSSTROJ-4D</v>
          </cell>
          <cell r="D824" t="str">
            <v>Dominik Papánek</v>
          </cell>
          <cell r="E824">
            <v>903181589</v>
          </cell>
          <cell r="F824" t="str">
            <v>dom.papanek@gmail.com</v>
          </cell>
          <cell r="G824" t="str">
            <v>X</v>
          </cell>
          <cell r="H824" t="str">
            <v>=</v>
          </cell>
          <cell r="K824" t="str">
            <v/>
          </cell>
        </row>
        <row r="825">
          <cell r="C825" t="str">
            <v>PD-GYM-4C</v>
          </cell>
          <cell r="D825" t="str">
            <v>Sarah Ligasová</v>
          </cell>
          <cell r="E825">
            <v>917313627</v>
          </cell>
          <cell r="F825" t="str">
            <v>sligasova@gmail.com</v>
          </cell>
          <cell r="G825" t="str">
            <v>X</v>
          </cell>
          <cell r="H825" t="str">
            <v>X</v>
          </cell>
          <cell r="I825" t="str">
            <v>X</v>
          </cell>
          <cell r="K825" t="str">
            <v/>
          </cell>
        </row>
        <row r="826">
          <cell r="C826" t="str">
            <v>PD-GYM-4E</v>
          </cell>
          <cell r="D826" t="str">
            <v>Natália Pernišová</v>
          </cell>
          <cell r="E826">
            <v>907108096</v>
          </cell>
          <cell r="F826" t="str">
            <v xml:space="preserve">talka_pd@centrum.sk </v>
          </cell>
          <cell r="G826" t="str">
            <v>X</v>
          </cell>
          <cell r="H826" t="str">
            <v>X</v>
          </cell>
          <cell r="K826" t="str">
            <v/>
          </cell>
        </row>
        <row r="827">
          <cell r="C827" t="str">
            <v>PD-OA-4A</v>
          </cell>
          <cell r="D827" t="str">
            <v>Dominika Erneková</v>
          </cell>
          <cell r="E827">
            <v>915128845</v>
          </cell>
          <cell r="F827" t="str">
            <v>ernekova.dominika@gmail.com</v>
          </cell>
          <cell r="G827" t="str">
            <v>=</v>
          </cell>
          <cell r="H827" t="str">
            <v>X</v>
          </cell>
          <cell r="I827" t="str">
            <v>X</v>
          </cell>
          <cell r="K827" t="str">
            <v/>
          </cell>
        </row>
        <row r="828">
          <cell r="C828" t="str">
            <v>PD-OA-4B</v>
          </cell>
          <cell r="D828" t="str">
            <v>Viktória Zahoranská</v>
          </cell>
          <cell r="E828">
            <v>907088336</v>
          </cell>
          <cell r="F828" t="str">
            <v>viktoria.zahoranska@gmail.com</v>
          </cell>
          <cell r="G828" t="str">
            <v>=</v>
          </cell>
          <cell r="H828" t="str">
            <v>X</v>
          </cell>
          <cell r="I828" t="str">
            <v>X</v>
          </cell>
          <cell r="K828" t="str">
            <v/>
          </cell>
        </row>
        <row r="829">
          <cell r="C829" t="str">
            <v>PD-OAS-4F</v>
          </cell>
          <cell r="D829" t="str">
            <v>Erika Dadíková</v>
          </cell>
          <cell r="E829">
            <v>915644697</v>
          </cell>
          <cell r="F829" t="str">
            <v>erika.dadikova2@gmail.com</v>
          </cell>
          <cell r="G829" t="str">
            <v>X</v>
          </cell>
          <cell r="H829" t="str">
            <v>X</v>
          </cell>
          <cell r="K829" t="str">
            <v/>
          </cell>
        </row>
        <row r="830">
          <cell r="C830" t="str">
            <v>PD-OAS-4J</v>
          </cell>
          <cell r="D830" t="str">
            <v>Patrícia Grmanová</v>
          </cell>
          <cell r="E830">
            <v>908531889</v>
          </cell>
          <cell r="F830" t="str">
            <v>patushapd@gmail.com</v>
          </cell>
          <cell r="G830" t="str">
            <v>X</v>
          </cell>
          <cell r="H830" t="str">
            <v>X</v>
          </cell>
          <cell r="K830" t="str">
            <v/>
          </cell>
        </row>
        <row r="831">
          <cell r="C831" t="str">
            <v>PD-OAS-5K (5r)</v>
          </cell>
          <cell r="D831" t="str">
            <v>Annamária Sedláčková</v>
          </cell>
          <cell r="E831">
            <v>917237212</v>
          </cell>
          <cell r="F831" t="str">
            <v>a.sedlackova5@gmail.com</v>
          </cell>
          <cell r="G831" t="str">
            <v>X</v>
          </cell>
          <cell r="H831" t="str">
            <v>X</v>
          </cell>
          <cell r="I831" t="str">
            <v>X</v>
          </cell>
          <cell r="K831" t="str">
            <v/>
          </cell>
        </row>
        <row r="832">
          <cell r="C832" t="str">
            <v>PD-OAS-5L (5r)</v>
          </cell>
          <cell r="D832" t="str">
            <v>Simona Kompasová</v>
          </cell>
          <cell r="E832">
            <v>948889286</v>
          </cell>
          <cell r="F832" t="str">
            <v>kompasovasimona@gmail.com</v>
          </cell>
          <cell r="G832" t="str">
            <v>X</v>
          </cell>
          <cell r="H832" t="str">
            <v>X</v>
          </cell>
          <cell r="I832" t="str">
            <v>X</v>
          </cell>
          <cell r="K832" t="str">
            <v/>
          </cell>
        </row>
        <row r="833">
          <cell r="C833" t="str">
            <v>PD-PG-OKT</v>
          </cell>
          <cell r="D833" t="str">
            <v xml:space="preserve">Martin Turčan </v>
          </cell>
          <cell r="E833">
            <v>950594218</v>
          </cell>
          <cell r="F833" t="str">
            <v>martin.turan15@gmail.com</v>
          </cell>
          <cell r="G833" t="str">
            <v>=</v>
          </cell>
          <cell r="H833" t="str">
            <v>x</v>
          </cell>
          <cell r="K833" t="str">
            <v/>
          </cell>
        </row>
        <row r="834">
          <cell r="C834" t="str">
            <v>PD-SOSTV-4C</v>
          </cell>
          <cell r="D834" t="str">
            <v>Mária Daumerová</v>
          </cell>
          <cell r="E834">
            <v>915455643</v>
          </cell>
          <cell r="F834" t="str">
            <v>maria.daumerova2@azet.sk</v>
          </cell>
          <cell r="G834" t="str">
            <v>X</v>
          </cell>
          <cell r="H834" t="str">
            <v>X</v>
          </cell>
          <cell r="I834" t="str">
            <v>X</v>
          </cell>
          <cell r="K834" t="str">
            <v/>
          </cell>
        </row>
        <row r="835">
          <cell r="C835" t="str">
            <v>PD-SOSTV-4F</v>
          </cell>
          <cell r="D835" t="str">
            <v>Matúš Trubinský</v>
          </cell>
          <cell r="E835">
            <v>908574884</v>
          </cell>
          <cell r="F835" t="str">
            <v>trubinsky.mato@gmail.com</v>
          </cell>
          <cell r="G835" t="str">
            <v>X</v>
          </cell>
          <cell r="H835" t="str">
            <v>X</v>
          </cell>
          <cell r="K835" t="str">
            <v/>
          </cell>
        </row>
        <row r="836">
          <cell r="C836" t="str">
            <v>PE-GYM-4B</v>
          </cell>
          <cell r="D836" t="str">
            <v>Lenka Nosková</v>
          </cell>
          <cell r="E836">
            <v>940541058</v>
          </cell>
          <cell r="F836" t="str">
            <v>lenka.noskova10@gmail.com</v>
          </cell>
          <cell r="G836" t="str">
            <v>X</v>
          </cell>
          <cell r="H836" t="str">
            <v>X</v>
          </cell>
          <cell r="I836" t="str">
            <v>X</v>
          </cell>
          <cell r="K836" t="str">
            <v/>
          </cell>
        </row>
        <row r="837">
          <cell r="C837" t="str">
            <v>PE-GYM-8D</v>
          </cell>
          <cell r="D837" t="str">
            <v>Michal Dobravský</v>
          </cell>
          <cell r="E837">
            <v>915313058</v>
          </cell>
          <cell r="F837" t="str">
            <v>dobravsky.m@gmail.com</v>
          </cell>
          <cell r="G837" t="str">
            <v>X</v>
          </cell>
          <cell r="H837" t="str">
            <v>X</v>
          </cell>
          <cell r="I837" t="str">
            <v>X</v>
          </cell>
          <cell r="K837" t="str">
            <v/>
          </cell>
        </row>
        <row r="838">
          <cell r="C838" t="str">
            <v>PE-SOS-4B</v>
          </cell>
          <cell r="D838" t="str">
            <v>Júlia Bronišová</v>
          </cell>
          <cell r="E838">
            <v>918348268</v>
          </cell>
          <cell r="F838" t="str">
            <v>julka0123@azet.sk</v>
          </cell>
          <cell r="G838" t="str">
            <v>X</v>
          </cell>
          <cell r="K838" t="str">
            <v/>
          </cell>
        </row>
        <row r="839">
          <cell r="C839" t="str">
            <v>PE-SOS-4B</v>
          </cell>
          <cell r="D839" t="str">
            <v xml:space="preserve">Michaela Topoľanová </v>
          </cell>
          <cell r="E839">
            <v>948202563</v>
          </cell>
          <cell r="F839" t="str">
            <v>misickarbd@gmail.com</v>
          </cell>
          <cell r="G839" t="str">
            <v>=</v>
          </cell>
          <cell r="H839" t="str">
            <v>X</v>
          </cell>
          <cell r="K839" t="str">
            <v/>
          </cell>
        </row>
        <row r="840">
          <cell r="C840" t="str">
            <v>PK-GYM-4B</v>
          </cell>
          <cell r="D840" t="str">
            <v>Lea Čaputová</v>
          </cell>
          <cell r="E840">
            <v>949273092</v>
          </cell>
          <cell r="F840" t="str">
            <v>laylinka1@gmail.com</v>
          </cell>
          <cell r="G840" t="str">
            <v>X</v>
          </cell>
          <cell r="H840" t="str">
            <v>X</v>
          </cell>
          <cell r="K840" t="str">
            <v/>
          </cell>
        </row>
        <row r="841">
          <cell r="C841" t="str">
            <v>PK-GYM-OKT</v>
          </cell>
          <cell r="D841" t="str">
            <v>Klára Kocková</v>
          </cell>
          <cell r="E841">
            <v>911604536</v>
          </cell>
          <cell r="F841" t="str">
            <v xml:space="preserve">kkockova40@gmail.com </v>
          </cell>
          <cell r="G841" t="str">
            <v>X</v>
          </cell>
          <cell r="H841" t="str">
            <v>X</v>
          </cell>
          <cell r="I841" t="str">
            <v>X</v>
          </cell>
          <cell r="K841" t="str">
            <v/>
          </cell>
        </row>
        <row r="842">
          <cell r="C842" t="str">
            <v>PK-OA-4A</v>
          </cell>
          <cell r="D842" t="str">
            <v>Soňa Konkoľová</v>
          </cell>
          <cell r="E842">
            <v>940821924</v>
          </cell>
          <cell r="F842" t="str">
            <v>skonkolova12@gmail.com</v>
          </cell>
          <cell r="G842" t="str">
            <v>X</v>
          </cell>
          <cell r="K842" t="str">
            <v/>
          </cell>
        </row>
        <row r="843">
          <cell r="C843" t="str">
            <v>PK-OA-4B</v>
          </cell>
          <cell r="D843" t="str">
            <v>Dagmar Binderová</v>
          </cell>
          <cell r="E843">
            <v>902053975</v>
          </cell>
          <cell r="F843" t="str">
            <v>dadkab11@gmail.com</v>
          </cell>
          <cell r="G843" t="str">
            <v>X</v>
          </cell>
          <cell r="H843" t="str">
            <v>X</v>
          </cell>
          <cell r="I843" t="str">
            <v>X</v>
          </cell>
          <cell r="K843" t="str">
            <v/>
          </cell>
        </row>
        <row r="844">
          <cell r="C844" t="str">
            <v>PN-GYPY-4A</v>
          </cell>
          <cell r="D844" t="str">
            <v>Miriam Kubovová</v>
          </cell>
          <cell r="E844">
            <v>918498587</v>
          </cell>
          <cell r="F844" t="str">
            <v>mimik255@gmail.com</v>
          </cell>
          <cell r="G844" t="str">
            <v>X</v>
          </cell>
          <cell r="H844" t="str">
            <v>X</v>
          </cell>
          <cell r="K844" t="str">
            <v/>
          </cell>
        </row>
        <row r="845">
          <cell r="C845" t="str">
            <v>PN-GYPY-5B (5r)</v>
          </cell>
          <cell r="D845" t="str">
            <v>Barbora Blštáková</v>
          </cell>
          <cell r="E845">
            <v>948867776</v>
          </cell>
          <cell r="F845" t="str">
            <v>barborabostakova@gmail.com</v>
          </cell>
          <cell r="G845" t="str">
            <v>=</v>
          </cell>
          <cell r="H845" t="str">
            <v>X</v>
          </cell>
          <cell r="K845" t="str">
            <v/>
          </cell>
        </row>
        <row r="846">
          <cell r="C846" t="str">
            <v>PN-HA-5C (5r)</v>
          </cell>
          <cell r="D846" t="str">
            <v>Patrik Kovár</v>
          </cell>
          <cell r="E846">
            <v>944263303</v>
          </cell>
          <cell r="F846" t="str">
            <v>patricekkovar@gmail.com</v>
          </cell>
          <cell r="G846" t="str">
            <v>X</v>
          </cell>
          <cell r="H846" t="str">
            <v>X</v>
          </cell>
          <cell r="I846" t="str">
            <v>X</v>
          </cell>
          <cell r="K846" t="str">
            <v/>
          </cell>
        </row>
        <row r="847">
          <cell r="C847" t="str">
            <v>PN-HA-5D (5r)</v>
          </cell>
          <cell r="D847" t="str">
            <v>Norika Gáiková</v>
          </cell>
          <cell r="E847">
            <v>918235466</v>
          </cell>
          <cell r="F847" t="str">
            <v>galikova.norika@gmail.com</v>
          </cell>
          <cell r="G847" t="str">
            <v>X</v>
          </cell>
          <cell r="H847" t="str">
            <v>X</v>
          </cell>
          <cell r="K847" t="str">
            <v/>
          </cell>
        </row>
        <row r="848">
          <cell r="C848" t="str">
            <v>PN-SOST-4PRG</v>
          </cell>
          <cell r="D848" t="str">
            <v>Dušan Augustovič</v>
          </cell>
          <cell r="E848">
            <v>904157693</v>
          </cell>
          <cell r="F848" t="str">
            <v>duskydusko69@gmail.com</v>
          </cell>
          <cell r="G848" t="str">
            <v>X</v>
          </cell>
          <cell r="K848" t="str">
            <v/>
          </cell>
        </row>
        <row r="849">
          <cell r="C849" t="str">
            <v>PN-SPSE-4B</v>
          </cell>
          <cell r="D849" t="str">
            <v>Tomáš Durila</v>
          </cell>
          <cell r="E849">
            <v>944375380</v>
          </cell>
          <cell r="F849" t="str">
            <v>tomasdurila227@gmail.com</v>
          </cell>
          <cell r="G849" t="str">
            <v>X</v>
          </cell>
          <cell r="H849" t="str">
            <v>X</v>
          </cell>
          <cell r="K849" t="str">
            <v/>
          </cell>
        </row>
        <row r="850">
          <cell r="C850" t="str">
            <v>PN-SPSE-4C</v>
          </cell>
          <cell r="D850" t="str">
            <v>Richard Ondruška</v>
          </cell>
          <cell r="E850">
            <v>917540305</v>
          </cell>
          <cell r="F850" t="str">
            <v>risi2224@azet.sk</v>
          </cell>
          <cell r="G850" t="str">
            <v>X</v>
          </cell>
          <cell r="H850" t="str">
            <v>X</v>
          </cell>
          <cell r="I850" t="str">
            <v>X</v>
          </cell>
          <cell r="K850" t="str">
            <v/>
          </cell>
        </row>
        <row r="851">
          <cell r="C851" t="str">
            <v>PO-EG-4A</v>
          </cell>
          <cell r="D851" t="str">
            <v>Vanesa Bujková</v>
          </cell>
          <cell r="E851">
            <v>918434160</v>
          </cell>
          <cell r="F851" t="str">
            <v>vaneska.bujkova@gmail.com</v>
          </cell>
          <cell r="G851" t="str">
            <v>X</v>
          </cell>
          <cell r="H851" t="str">
            <v>X</v>
          </cell>
          <cell r="I851" t="str">
            <v>X</v>
          </cell>
          <cell r="K851" t="str">
            <v/>
          </cell>
        </row>
        <row r="852">
          <cell r="C852" t="str">
            <v>PO-EG-OKT</v>
          </cell>
          <cell r="D852" t="str">
            <v>Lenka Vaverková</v>
          </cell>
          <cell r="E852">
            <v>940349199</v>
          </cell>
          <cell r="F852" t="str">
            <v>lenkavaverkova10@gmail.com</v>
          </cell>
          <cell r="G852" t="str">
            <v>X</v>
          </cell>
          <cell r="H852" t="str">
            <v>X</v>
          </cell>
          <cell r="I852" t="str">
            <v>X</v>
          </cell>
          <cell r="K852" t="str">
            <v/>
          </cell>
        </row>
        <row r="853">
          <cell r="C853" t="str">
            <v>PO-ELBA-4U</v>
          </cell>
          <cell r="D853" t="str">
            <v>Laura Nalevanková</v>
          </cell>
          <cell r="E853">
            <v>908081603</v>
          </cell>
          <cell r="F853" t="str">
            <v>elbaci3u@gmail.com</v>
          </cell>
          <cell r="G853" t="str">
            <v>=</v>
          </cell>
          <cell r="H853" t="str">
            <v>X</v>
          </cell>
          <cell r="I853" t="str">
            <v>X</v>
          </cell>
          <cell r="K853" t="str">
            <v/>
          </cell>
        </row>
        <row r="854">
          <cell r="C854" t="str">
            <v>PO-GJAR-4C</v>
          </cell>
          <cell r="D854" t="str">
            <v>Anita Brillová</v>
          </cell>
          <cell r="E854">
            <v>908843835</v>
          </cell>
          <cell r="F854" t="str">
            <v>brillova.anita28@gmail.com</v>
          </cell>
          <cell r="G854" t="str">
            <v>X</v>
          </cell>
          <cell r="H854" t="str">
            <v>X</v>
          </cell>
          <cell r="K854" t="str">
            <v/>
          </cell>
        </row>
        <row r="855">
          <cell r="C855" t="str">
            <v>PO-GJAR-4D</v>
          </cell>
          <cell r="D855" t="str">
            <v>Nikoláos Lakata</v>
          </cell>
          <cell r="E855">
            <v>902628938</v>
          </cell>
          <cell r="F855" t="str">
            <v>lakata25@gmail.com</v>
          </cell>
          <cell r="G855" t="str">
            <v>X</v>
          </cell>
          <cell r="H855" t="str">
            <v>X</v>
          </cell>
          <cell r="I855" t="str">
            <v>X</v>
          </cell>
          <cell r="K855" t="str">
            <v/>
          </cell>
        </row>
        <row r="856">
          <cell r="C856" t="str">
            <v>PO-GK2-4B</v>
          </cell>
          <cell r="D856" t="str">
            <v>Lenka Vravcová</v>
          </cell>
          <cell r="E856">
            <v>907235839</v>
          </cell>
          <cell r="F856" t="str">
            <v>l.vravcova@gmail.com</v>
          </cell>
          <cell r="G856" t="str">
            <v>X</v>
          </cell>
          <cell r="H856" t="str">
            <v>X</v>
          </cell>
          <cell r="K856" t="str">
            <v/>
          </cell>
        </row>
        <row r="857">
          <cell r="C857" t="str">
            <v>PO-GK2-4C</v>
          </cell>
          <cell r="D857" t="str">
            <v>Sarah Pitoňáková</v>
          </cell>
          <cell r="E857">
            <v>915271535</v>
          </cell>
          <cell r="F857" t="str">
            <v>sarahpiton1@gmail.com</v>
          </cell>
          <cell r="G857" t="str">
            <v>X</v>
          </cell>
          <cell r="H857" t="str">
            <v>X</v>
          </cell>
          <cell r="I857" t="str">
            <v>X</v>
          </cell>
          <cell r="K857" t="str">
            <v/>
          </cell>
        </row>
        <row r="858">
          <cell r="C858" t="str">
            <v>PO-GK2-5AB (5r)</v>
          </cell>
          <cell r="D858" t="str">
            <v>Alexandra Tkáčová</v>
          </cell>
          <cell r="E858">
            <v>944011317</v>
          </cell>
          <cell r="F858" t="str">
            <v>sasa.tkacova289@gmail.com</v>
          </cell>
          <cell r="G858" t="str">
            <v>X</v>
          </cell>
          <cell r="H858" t="str">
            <v>X</v>
          </cell>
          <cell r="I858" t="str">
            <v>X</v>
          </cell>
          <cell r="K858" t="str">
            <v/>
          </cell>
        </row>
        <row r="859">
          <cell r="C859" t="str">
            <v>PO-GK2-OKT</v>
          </cell>
          <cell r="D859" t="str">
            <v>Michaela Zacharská</v>
          </cell>
          <cell r="E859">
            <v>904410512</v>
          </cell>
          <cell r="F859" t="str">
            <v>zacharska.miska@gmail.com</v>
          </cell>
          <cell r="G859" t="str">
            <v>X</v>
          </cell>
          <cell r="H859" t="str">
            <v>X</v>
          </cell>
          <cell r="I859" t="str">
            <v>X</v>
          </cell>
          <cell r="K859" t="str">
            <v/>
          </cell>
        </row>
        <row r="860">
          <cell r="C860" t="str">
            <v>PO-GMIK-4AG</v>
          </cell>
          <cell r="D860" t="str">
            <v>Paula Kucháriková</v>
          </cell>
          <cell r="E860">
            <v>902447299</v>
          </cell>
          <cell r="F860" t="str">
            <v>kucharikovapaula@gmail.com</v>
          </cell>
          <cell r="G860" t="str">
            <v>X</v>
          </cell>
          <cell r="H860" t="str">
            <v>X</v>
          </cell>
          <cell r="K860" t="str">
            <v/>
          </cell>
        </row>
        <row r="861">
          <cell r="C861" t="str">
            <v>PO-GMIK-OKT</v>
          </cell>
          <cell r="D861" t="str">
            <v>Zuzana Perecárová</v>
          </cell>
          <cell r="E861">
            <v>911871362</v>
          </cell>
          <cell r="F861" t="str">
            <v>zuzanaperecarova@gmail.com</v>
          </cell>
          <cell r="G861" t="str">
            <v>X</v>
          </cell>
          <cell r="H861" t="str">
            <v>X</v>
          </cell>
          <cell r="I861" t="str">
            <v>X</v>
          </cell>
          <cell r="K861" t="str">
            <v/>
          </cell>
        </row>
        <row r="862">
          <cell r="C862" t="str">
            <v>PO-GSM-4A</v>
          </cell>
          <cell r="D862" t="str">
            <v>Anna Kačalová</v>
          </cell>
          <cell r="E862">
            <v>950824095</v>
          </cell>
          <cell r="F862" t="str">
            <v>anna.kacalova@gmail.com</v>
          </cell>
          <cell r="G862" t="str">
            <v>X</v>
          </cell>
          <cell r="H862" t="str">
            <v>X</v>
          </cell>
          <cell r="I862" t="str">
            <v>X</v>
          </cell>
          <cell r="K862" t="str">
            <v/>
          </cell>
        </row>
        <row r="863">
          <cell r="C863" t="str">
            <v>PO-GSM-4B</v>
          </cell>
          <cell r="D863" t="str">
            <v>Lenka Palenčárová</v>
          </cell>
          <cell r="E863">
            <v>915967453</v>
          </cell>
          <cell r="F863" t="str">
            <v>palencarova.lenka61@gmail.com</v>
          </cell>
          <cell r="G863" t="str">
            <v>X</v>
          </cell>
          <cell r="H863" t="str">
            <v>X</v>
          </cell>
          <cell r="I863" t="str">
            <v>X</v>
          </cell>
          <cell r="K863" t="str">
            <v/>
          </cell>
        </row>
        <row r="864">
          <cell r="C864" t="str">
            <v>PO-GSM-4C</v>
          </cell>
          <cell r="D864" t="str">
            <v>Dominika Gargalíková</v>
          </cell>
          <cell r="E864">
            <v>915633474</v>
          </cell>
          <cell r="F864" t="str">
            <v>gardominika@gmail.com</v>
          </cell>
          <cell r="G864" t="str">
            <v>X</v>
          </cell>
          <cell r="H864" t="str">
            <v>X</v>
          </cell>
          <cell r="I864" t="str">
            <v>X</v>
          </cell>
          <cell r="K864" t="str">
            <v/>
          </cell>
        </row>
        <row r="865">
          <cell r="C865" t="str">
            <v>PO-GSM-5BA (5r)</v>
          </cell>
          <cell r="D865" t="str">
            <v>Paula Mihoková</v>
          </cell>
          <cell r="E865">
            <v>948643511</v>
          </cell>
          <cell r="F865" t="str">
            <v>paula.mihokova@gmail.com</v>
          </cell>
          <cell r="G865" t="str">
            <v>X</v>
          </cell>
          <cell r="H865" t="str">
            <v>X</v>
          </cell>
          <cell r="K865" t="str">
            <v/>
          </cell>
        </row>
        <row r="866">
          <cell r="C866" t="str">
            <v>PO-GTS-4</v>
          </cell>
          <cell r="D866" t="str">
            <v>Michal Bartko</v>
          </cell>
          <cell r="E866">
            <v>904668358</v>
          </cell>
          <cell r="F866" t="str">
            <v>mbartko1109@gmail.com</v>
          </cell>
          <cell r="G866" t="str">
            <v>X</v>
          </cell>
          <cell r="H866" t="str">
            <v>X</v>
          </cell>
          <cell r="K866" t="str">
            <v/>
          </cell>
        </row>
        <row r="867">
          <cell r="C867" t="str">
            <v>PO-HA-5B (5r)</v>
          </cell>
          <cell r="D867" t="str">
            <v>Simona Kandrová</v>
          </cell>
          <cell r="E867">
            <v>907030232</v>
          </cell>
          <cell r="F867" t="str">
            <v>sajmonakandrova@gmail.com</v>
          </cell>
          <cell r="G867" t="str">
            <v>X</v>
          </cell>
          <cell r="H867" t="str">
            <v>X</v>
          </cell>
          <cell r="I867" t="str">
            <v>X</v>
          </cell>
          <cell r="K867" t="str">
            <v/>
          </cell>
        </row>
        <row r="868">
          <cell r="C868" t="str">
            <v>PO-OA-4A</v>
          </cell>
          <cell r="D868" t="str">
            <v>Kristína Blaščáková</v>
          </cell>
          <cell r="E868">
            <v>944907395</v>
          </cell>
          <cell r="F868" t="str">
            <v>blascak.kristina@gmail.com</v>
          </cell>
          <cell r="G868" t="str">
            <v>X</v>
          </cell>
          <cell r="H868" t="str">
            <v>X</v>
          </cell>
          <cell r="I868" t="str">
            <v>X</v>
          </cell>
          <cell r="K868" t="str">
            <v/>
          </cell>
        </row>
        <row r="869">
          <cell r="C869" t="str">
            <v>PO-PASA-4A</v>
          </cell>
          <cell r="D869" t="str">
            <v>Samuel Anderko</v>
          </cell>
          <cell r="E869">
            <v>915418351</v>
          </cell>
          <cell r="F869" t="str">
            <v>welovepedagogy@gmail.com</v>
          </cell>
          <cell r="G869" t="str">
            <v>X</v>
          </cell>
          <cell r="H869" t="str">
            <v>X</v>
          </cell>
          <cell r="I869" t="str">
            <v>X</v>
          </cell>
          <cell r="K869" t="str">
            <v/>
          </cell>
        </row>
        <row r="870">
          <cell r="C870" t="str">
            <v>PO-PASA-4B</v>
          </cell>
          <cell r="D870" t="str">
            <v>Iveta Kočišová</v>
          </cell>
          <cell r="E870">
            <v>915388561</v>
          </cell>
          <cell r="F870" t="str">
            <v>ivetkaaa888@gmail.com</v>
          </cell>
          <cell r="G870" t="str">
            <v>X</v>
          </cell>
          <cell r="H870" t="str">
            <v>X</v>
          </cell>
          <cell r="I870" t="str">
            <v>X</v>
          </cell>
          <cell r="K870" t="str">
            <v/>
          </cell>
        </row>
        <row r="871">
          <cell r="C871" t="str">
            <v>PO-PASA-4C</v>
          </cell>
          <cell r="D871" t="str">
            <v>Karin Vaverčáková</v>
          </cell>
          <cell r="E871">
            <v>944194272</v>
          </cell>
          <cell r="F871" t="str">
            <v>vavercakovakarin@gmail.com</v>
          </cell>
          <cell r="G871" t="str">
            <v>X</v>
          </cell>
          <cell r="H871" t="str">
            <v>X</v>
          </cell>
          <cell r="I871" t="str">
            <v>X</v>
          </cell>
          <cell r="K871" t="str">
            <v/>
          </cell>
        </row>
        <row r="872">
          <cell r="C872" t="str">
            <v>PO-PASA-4D</v>
          </cell>
          <cell r="D872" t="str">
            <v>Kamila Sabolová</v>
          </cell>
          <cell r="E872">
            <v>950861193</v>
          </cell>
          <cell r="F872" t="str">
            <v>KamilaSabolova33@centrum.sk</v>
          </cell>
          <cell r="G872" t="str">
            <v>X</v>
          </cell>
          <cell r="H872" t="str">
            <v>X</v>
          </cell>
          <cell r="I872" t="str">
            <v>X</v>
          </cell>
          <cell r="K872" t="str">
            <v/>
          </cell>
        </row>
        <row r="873">
          <cell r="C873" t="str">
            <v>PO-SG-5A (5r)</v>
          </cell>
          <cell r="D873" t="str">
            <v>Katarína Bartoššíková</v>
          </cell>
          <cell r="E873">
            <v>917244265</v>
          </cell>
          <cell r="F873" t="str">
            <v>kbartossikova@gmail.com</v>
          </cell>
          <cell r="G873" t="str">
            <v>X</v>
          </cell>
          <cell r="H873" t="str">
            <v>X</v>
          </cell>
          <cell r="I873" t="str">
            <v>X</v>
          </cell>
          <cell r="K873" t="str">
            <v/>
          </cell>
        </row>
        <row r="874">
          <cell r="C874" t="str">
            <v>PO-SOSGaS-4A</v>
          </cell>
          <cell r="D874" t="str">
            <v>Marcela Horoščáková</v>
          </cell>
          <cell r="E874">
            <v>917864190</v>
          </cell>
          <cell r="F874" t="str">
            <v>horoscakovamarcela@gmail.com</v>
          </cell>
          <cell r="G874" t="str">
            <v>X</v>
          </cell>
          <cell r="H874" t="str">
            <v>X</v>
          </cell>
          <cell r="I874" t="str">
            <v>X</v>
          </cell>
          <cell r="K874" t="str">
            <v/>
          </cell>
        </row>
        <row r="875">
          <cell r="C875" t="str">
            <v>PO-SOSL-4A</v>
          </cell>
          <cell r="D875" t="str">
            <v>Timea Jurinová</v>
          </cell>
          <cell r="E875">
            <v>915566312</v>
          </cell>
          <cell r="F875" t="str">
            <v>jurinovatimea@gmail.com</v>
          </cell>
          <cell r="G875" t="str">
            <v>X</v>
          </cell>
          <cell r="H875" t="str">
            <v>X</v>
          </cell>
          <cell r="I875" t="str">
            <v>X</v>
          </cell>
          <cell r="K875" t="str">
            <v/>
          </cell>
        </row>
        <row r="876">
          <cell r="C876" t="str">
            <v>PO-SOST-4A</v>
          </cell>
          <cell r="D876" t="str">
            <v>Martin Čajka</v>
          </cell>
          <cell r="E876">
            <v>950630733</v>
          </cell>
          <cell r="F876" t="str">
            <v>marcaj55@gmail.com</v>
          </cell>
          <cell r="G876" t="str">
            <v>X</v>
          </cell>
          <cell r="K876" t="str">
            <v/>
          </cell>
        </row>
        <row r="877">
          <cell r="C877" t="str">
            <v>PO-SOST-4C</v>
          </cell>
          <cell r="D877" t="str">
            <v>Maťko Čajka</v>
          </cell>
          <cell r="E877">
            <v>950630733</v>
          </cell>
          <cell r="F877" t="str">
            <v>marcaj55@gmail.com</v>
          </cell>
          <cell r="G877" t="str">
            <v>X</v>
          </cell>
          <cell r="K877" t="str">
            <v/>
          </cell>
        </row>
        <row r="878">
          <cell r="C878" t="str">
            <v>PO-SPSSTROJ-4A</v>
          </cell>
          <cell r="D878" t="str">
            <v>Gregor Sopko</v>
          </cell>
          <cell r="E878">
            <v>908509950</v>
          </cell>
          <cell r="F878" t="str">
            <v>gregor156@azet.sk</v>
          </cell>
          <cell r="G878" t="str">
            <v>X</v>
          </cell>
          <cell r="H878" t="str">
            <v>X</v>
          </cell>
          <cell r="I878" t="str">
            <v>X</v>
          </cell>
          <cell r="K878" t="str">
            <v/>
          </cell>
        </row>
        <row r="879">
          <cell r="C879" t="str">
            <v>PO-SPSSTROJ-4D</v>
          </cell>
          <cell r="D879" t="str">
            <v>Zuzana Vargová</v>
          </cell>
          <cell r="E879">
            <v>949136122</v>
          </cell>
          <cell r="F879" t="str">
            <v>zuzanaa.vargova@gmail.com</v>
          </cell>
          <cell r="G879" t="str">
            <v>X</v>
          </cell>
          <cell r="H879" t="str">
            <v>X</v>
          </cell>
          <cell r="I879" t="str">
            <v>X</v>
          </cell>
          <cell r="K879" t="str">
            <v/>
          </cell>
        </row>
        <row r="880">
          <cell r="C880" t="str">
            <v>PO-SSOS-4B</v>
          </cell>
          <cell r="D880" t="str">
            <v>Bibiana Hovancová</v>
          </cell>
          <cell r="E880">
            <v>950275592</v>
          </cell>
          <cell r="F880" t="str">
            <v>hovancovabibiana@gmail.com</v>
          </cell>
          <cell r="G880" t="str">
            <v>X</v>
          </cell>
          <cell r="K880" t="str">
            <v/>
          </cell>
        </row>
        <row r="881">
          <cell r="C881" t="str">
            <v>PO-SSOS-5A (5r)</v>
          </cell>
          <cell r="D881" t="str">
            <v>šimon Slimák</v>
          </cell>
          <cell r="E881">
            <v>904286862</v>
          </cell>
          <cell r="F881" t="str">
            <v>slimaksimon47@gmail.com</v>
          </cell>
          <cell r="G881" t="str">
            <v>X</v>
          </cell>
          <cell r="H881" t="str">
            <v>X</v>
          </cell>
          <cell r="I881" t="str">
            <v>X</v>
          </cell>
          <cell r="J881" t="str">
            <v>T</v>
          </cell>
          <cell r="K881">
            <v>20</v>
          </cell>
        </row>
        <row r="882">
          <cell r="C882" t="str">
            <v>PO-SZS-4E</v>
          </cell>
          <cell r="D882" t="str">
            <v>Daniela Sedláková</v>
          </cell>
          <cell r="E882">
            <v>911738671</v>
          </cell>
          <cell r="F882" t="str">
            <v>danielasedlakova2@gmail.com</v>
          </cell>
          <cell r="G882" t="str">
            <v>X</v>
          </cell>
          <cell r="H882" t="str">
            <v>X</v>
          </cell>
          <cell r="I882" t="str">
            <v>X</v>
          </cell>
          <cell r="K882" t="str">
            <v/>
          </cell>
        </row>
        <row r="883">
          <cell r="C883" t="str">
            <v>PO-SZS-4E</v>
          </cell>
          <cell r="D883" t="str">
            <v>Andrea Slezáková</v>
          </cell>
          <cell r="E883">
            <v>950379779</v>
          </cell>
          <cell r="F883" t="str">
            <v>slezakova.andy@gmail.com</v>
          </cell>
          <cell r="G883" t="str">
            <v>X</v>
          </cell>
          <cell r="H883" t="str">
            <v>X</v>
          </cell>
          <cell r="K883" t="str">
            <v/>
          </cell>
        </row>
        <row r="884">
          <cell r="C884" t="str">
            <v>Podbr-SG-4G</v>
          </cell>
          <cell r="D884" t="str">
            <v>Timea Libičová</v>
          </cell>
          <cell r="E884">
            <v>917125053</v>
          </cell>
          <cell r="F884" t="str">
            <v>timalibicova@gmail.com</v>
          </cell>
          <cell r="G884" t="str">
            <v>X</v>
          </cell>
          <cell r="H884" t="str">
            <v>X</v>
          </cell>
          <cell r="I884" t="str">
            <v>X</v>
          </cell>
          <cell r="K884" t="str">
            <v/>
          </cell>
        </row>
        <row r="885">
          <cell r="C885" t="str">
            <v>Podbr-SG-4H</v>
          </cell>
          <cell r="D885" t="str">
            <v>Alexandra Strenitzerová</v>
          </cell>
          <cell r="E885">
            <v>911233577</v>
          </cell>
          <cell r="F885" t="str">
            <v>alexandra.strenitzerova@gmail.com</v>
          </cell>
          <cell r="G885" t="str">
            <v>X</v>
          </cell>
          <cell r="H885" t="str">
            <v>X</v>
          </cell>
          <cell r="I885" t="str">
            <v>X</v>
          </cell>
          <cell r="K885" t="str">
            <v/>
          </cell>
        </row>
        <row r="886">
          <cell r="C886" t="str">
            <v>Podbr-SSOS-4A</v>
          </cell>
          <cell r="D886" t="str">
            <v>Romana Dovalová</v>
          </cell>
          <cell r="E886">
            <v>911654660</v>
          </cell>
          <cell r="F886" t="str">
            <v xml:space="preserve"> romi1726@azet.sk</v>
          </cell>
          <cell r="G886" t="str">
            <v>X</v>
          </cell>
          <cell r="K886" t="str">
            <v/>
          </cell>
        </row>
        <row r="887">
          <cell r="C887" t="str">
            <v>PP-GPDT-4B</v>
          </cell>
          <cell r="D887" t="str">
            <v>Samuel Javorský</v>
          </cell>
          <cell r="E887">
            <v>940850345</v>
          </cell>
          <cell r="F887" t="str">
            <v>jazdciapokalipsy@gmail.com</v>
          </cell>
          <cell r="G887" t="str">
            <v>X</v>
          </cell>
          <cell r="H887" t="str">
            <v>X</v>
          </cell>
          <cell r="I887" t="str">
            <v>X</v>
          </cell>
          <cell r="K887" t="str">
            <v/>
          </cell>
        </row>
        <row r="888">
          <cell r="C888" t="str">
            <v>PP-GPDT-BS-5F (5r)</v>
          </cell>
          <cell r="D888" t="str">
            <v>Mária Adriána Lavková</v>
          </cell>
          <cell r="E888">
            <v>911639068</v>
          </cell>
          <cell r="F888" t="str">
            <v>maria.adriana.lavkova@gmail.com</v>
          </cell>
          <cell r="G888" t="str">
            <v>X</v>
          </cell>
          <cell r="H888" t="str">
            <v>X</v>
          </cell>
          <cell r="I888" t="str">
            <v>X</v>
          </cell>
          <cell r="K888" t="str">
            <v/>
          </cell>
        </row>
        <row r="889">
          <cell r="C889" t="str">
            <v>PP-GPDT-OKT</v>
          </cell>
          <cell r="D889" t="str">
            <v>Ján Hyben</v>
          </cell>
          <cell r="E889">
            <v>902054859</v>
          </cell>
          <cell r="F889" t="str">
            <v>jankohyben@gmail.com</v>
          </cell>
          <cell r="G889" t="str">
            <v>X</v>
          </cell>
          <cell r="H889" t="str">
            <v>x</v>
          </cell>
          <cell r="K889" t="str">
            <v/>
          </cell>
        </row>
        <row r="890">
          <cell r="C890" t="str">
            <v>PP-GPUK-4B</v>
          </cell>
          <cell r="D890" t="str">
            <v>Viliam Michalík</v>
          </cell>
          <cell r="E890">
            <v>902676052</v>
          </cell>
          <cell r="F890" t="str">
            <v>vilo.michalik@gmail.com</v>
          </cell>
          <cell r="G890" t="str">
            <v>X</v>
          </cell>
          <cell r="H890" t="str">
            <v>X</v>
          </cell>
          <cell r="K890" t="str">
            <v/>
          </cell>
        </row>
        <row r="891">
          <cell r="C891" t="str">
            <v>PP-GPUK-4C</v>
          </cell>
          <cell r="D891" t="str">
            <v>Adam Marhefka</v>
          </cell>
          <cell r="E891">
            <v>944098407</v>
          </cell>
          <cell r="F891" t="str">
            <v>marhefka.adam@gmail.com,</v>
          </cell>
          <cell r="G891" t="str">
            <v>X</v>
          </cell>
          <cell r="H891" t="str">
            <v>X</v>
          </cell>
          <cell r="I891" t="str">
            <v>X</v>
          </cell>
          <cell r="K891" t="str">
            <v/>
          </cell>
        </row>
        <row r="892">
          <cell r="C892" t="str">
            <v>PP-GPUK-OKT</v>
          </cell>
          <cell r="D892" t="str">
            <v>Samuel Sopko</v>
          </cell>
          <cell r="E892">
            <v>918762702</v>
          </cell>
          <cell r="F892" t="str">
            <v>samuelsopko@gmail.com</v>
          </cell>
          <cell r="G892" t="str">
            <v>X</v>
          </cell>
          <cell r="H892" t="str">
            <v>X</v>
          </cell>
          <cell r="I892" t="str">
            <v>X</v>
          </cell>
          <cell r="K892" t="str">
            <v/>
          </cell>
        </row>
        <row r="893">
          <cell r="C893" t="str">
            <v>PP-GsvJPII-4AG</v>
          </cell>
          <cell r="D893" t="str">
            <v>Lívia Dudová</v>
          </cell>
          <cell r="E893">
            <v>911716251</v>
          </cell>
          <cell r="F893" t="str">
            <v>liviadudova66@gmail.com</v>
          </cell>
          <cell r="G893" t="str">
            <v>X</v>
          </cell>
          <cell r="H893" t="str">
            <v>X</v>
          </cell>
          <cell r="I893" t="str">
            <v>X</v>
          </cell>
          <cell r="K893" t="str">
            <v/>
          </cell>
        </row>
        <row r="894">
          <cell r="C894" t="str">
            <v>PP-HS-5HA</v>
          </cell>
          <cell r="D894" t="str">
            <v>Monika Božoňová</v>
          </cell>
          <cell r="E894">
            <v>950670940</v>
          </cell>
          <cell r="F894" t="str">
            <v>monikabozonova11@gmail.com</v>
          </cell>
          <cell r="G894" t="str">
            <v>X</v>
          </cell>
          <cell r="H894" t="str">
            <v>X</v>
          </cell>
          <cell r="I894" t="str">
            <v>X</v>
          </cell>
          <cell r="K894" t="str">
            <v/>
          </cell>
        </row>
        <row r="895">
          <cell r="C895" t="str">
            <v>PP-SG-5A</v>
          </cell>
          <cell r="D895" t="str">
            <v>Dominika Jaroňová</v>
          </cell>
          <cell r="E895">
            <v>948773446</v>
          </cell>
          <cell r="F895" t="str">
            <v>dominika.jar.dj@gmail.com</v>
          </cell>
          <cell r="G895" t="str">
            <v>=</v>
          </cell>
          <cell r="H895" t="str">
            <v>X</v>
          </cell>
          <cell r="I895" t="str">
            <v>X</v>
          </cell>
          <cell r="K895" t="str">
            <v/>
          </cell>
        </row>
        <row r="896">
          <cell r="C896" t="str">
            <v>PP-SOSE-4A</v>
          </cell>
          <cell r="D896" t="str">
            <v>Jozef Krupár</v>
          </cell>
          <cell r="E896">
            <v>910306688</v>
          </cell>
          <cell r="F896" t="str">
            <v>aguskazdrazilovakruparova@gmail.com</v>
          </cell>
          <cell r="G896" t="str">
            <v>X</v>
          </cell>
          <cell r="H896" t="str">
            <v>X</v>
          </cell>
          <cell r="K896" t="str">
            <v/>
          </cell>
        </row>
        <row r="897">
          <cell r="C897" t="str">
            <v>PP-SOSE-4C</v>
          </cell>
          <cell r="D897" t="str">
            <v>Ján Komendák</v>
          </cell>
          <cell r="E897">
            <v>949310332</v>
          </cell>
          <cell r="F897" t="str">
            <v>komendakjan@gmail.com</v>
          </cell>
          <cell r="G897" t="str">
            <v>X</v>
          </cell>
          <cell r="H897" t="str">
            <v>X</v>
          </cell>
          <cell r="K897" t="str">
            <v/>
          </cell>
        </row>
        <row r="898">
          <cell r="C898" t="str">
            <v>PP-SOST-4A</v>
          </cell>
          <cell r="D898" t="str">
            <v>René Bukovina</v>
          </cell>
          <cell r="E898">
            <v>915464353</v>
          </cell>
          <cell r="F898" t="str">
            <v>r.bukovina@gmail.com</v>
          </cell>
          <cell r="G898" t="str">
            <v>X</v>
          </cell>
          <cell r="H898" t="str">
            <v>X</v>
          </cell>
          <cell r="I898" t="str">
            <v>X</v>
          </cell>
          <cell r="K898" t="str">
            <v/>
          </cell>
        </row>
        <row r="899">
          <cell r="C899" t="str">
            <v>PP-SOST-4B</v>
          </cell>
          <cell r="D899" t="str">
            <v>mamina Žaneta Ščavnická</v>
          </cell>
          <cell r="E899">
            <v>917986984</v>
          </cell>
          <cell r="F899" t="str">
            <v>sekretariat@sostpoprad.sk</v>
          </cell>
          <cell r="G899" t="str">
            <v>X</v>
          </cell>
          <cell r="H899" t="str">
            <v>X</v>
          </cell>
          <cell r="I899" t="str">
            <v>X</v>
          </cell>
          <cell r="K899" t="str">
            <v/>
          </cell>
        </row>
        <row r="900">
          <cell r="C900" t="str">
            <v>PP-SPS-4DA</v>
          </cell>
          <cell r="D900" t="str">
            <v>Ema Čekovská</v>
          </cell>
          <cell r="E900">
            <v>944207775</v>
          </cell>
          <cell r="F900" t="str">
            <v>emusa123@gmail.com</v>
          </cell>
          <cell r="G900" t="str">
            <v>X</v>
          </cell>
          <cell r="H900" t="str">
            <v>X</v>
          </cell>
          <cell r="I900" t="str">
            <v>X</v>
          </cell>
          <cell r="K900" t="str">
            <v/>
          </cell>
        </row>
        <row r="901">
          <cell r="C901" t="str">
            <v>PP-SPS-4EB</v>
          </cell>
          <cell r="D901" t="str">
            <v>Jakub Donoval</v>
          </cell>
          <cell r="E901">
            <v>911509540</v>
          </cell>
          <cell r="F901" t="str">
            <v>jakubdonoval007@gmail.com</v>
          </cell>
          <cell r="G901" t="str">
            <v>X</v>
          </cell>
          <cell r="H901" t="str">
            <v>X</v>
          </cell>
          <cell r="I901" t="str">
            <v>X</v>
          </cell>
          <cell r="K901" t="str">
            <v/>
          </cell>
        </row>
        <row r="902">
          <cell r="C902" t="str">
            <v>PP-SPS-4SA</v>
          </cell>
          <cell r="D902" t="str">
            <v>Patrik Budzák</v>
          </cell>
          <cell r="E902">
            <v>940873413</v>
          </cell>
          <cell r="F902" t="str">
            <v>897patrik@gmail.com</v>
          </cell>
          <cell r="G902" t="str">
            <v>X</v>
          </cell>
          <cell r="H902" t="str">
            <v>X</v>
          </cell>
          <cell r="I902" t="str">
            <v>X</v>
          </cell>
          <cell r="K902" t="str">
            <v/>
          </cell>
        </row>
        <row r="903">
          <cell r="C903" t="str">
            <v>PP-SSOS-2S</v>
          </cell>
          <cell r="D903" t="str">
            <v xml:space="preserve">Veronika Šifrová </v>
          </cell>
          <cell r="E903">
            <v>902317688</v>
          </cell>
          <cell r="F903" t="str">
            <v>veronikasifrova17@gmail.com</v>
          </cell>
          <cell r="G903" t="str">
            <v>=</v>
          </cell>
          <cell r="H903" t="str">
            <v>X</v>
          </cell>
          <cell r="K903" t="str">
            <v/>
          </cell>
        </row>
        <row r="904">
          <cell r="C904" t="str">
            <v>PP-SSOS-4E</v>
          </cell>
          <cell r="D904" t="str">
            <v>Martin Bednár</v>
          </cell>
          <cell r="E904">
            <v>903115578</v>
          </cell>
          <cell r="F904" t="str">
            <v>martin.dirtbiker@gmail.com</v>
          </cell>
          <cell r="G904" t="str">
            <v>X</v>
          </cell>
          <cell r="H904" t="str">
            <v>X</v>
          </cell>
          <cell r="K904" t="str">
            <v/>
          </cell>
        </row>
        <row r="905">
          <cell r="C905" t="str">
            <v>PP-SZS-4A</v>
          </cell>
          <cell r="D905" t="str">
            <v>Miloš Šedivý</v>
          </cell>
          <cell r="E905">
            <v>907776834</v>
          </cell>
          <cell r="F905" t="str">
            <v>milos.sedivy@szspp.sk</v>
          </cell>
          <cell r="G905" t="str">
            <v>X</v>
          </cell>
          <cell r="K905" t="str">
            <v/>
          </cell>
        </row>
        <row r="906">
          <cell r="C906" t="str">
            <v>PP-TA-4A</v>
          </cell>
          <cell r="D906" t="str">
            <v>Daniela Marušková</v>
          </cell>
          <cell r="E906">
            <v>940748305</v>
          </cell>
          <cell r="F906" t="str">
            <v>dada5301@azet.sk</v>
          </cell>
          <cell r="G906" t="str">
            <v>=</v>
          </cell>
          <cell r="H906" t="str">
            <v>X</v>
          </cell>
          <cell r="I906" t="str">
            <v>X</v>
          </cell>
          <cell r="K906" t="str">
            <v/>
          </cell>
        </row>
        <row r="907">
          <cell r="C907" t="str">
            <v>PU-GYM-4A</v>
          </cell>
          <cell r="D907" t="str">
            <v>Terézia Jančíková</v>
          </cell>
          <cell r="E907">
            <v>948155267</v>
          </cell>
          <cell r="F907" t="str">
            <v xml:space="preserve">Jancikova.terezia@gmail.com </v>
          </cell>
          <cell r="G907" t="str">
            <v>X</v>
          </cell>
          <cell r="H907" t="str">
            <v>X</v>
          </cell>
          <cell r="K907" t="str">
            <v/>
          </cell>
        </row>
        <row r="908">
          <cell r="C908" t="str">
            <v>PU-GYM-4B</v>
          </cell>
          <cell r="D908" t="str">
            <v>Zuzana Ptáčková</v>
          </cell>
          <cell r="E908">
            <v>911848115</v>
          </cell>
          <cell r="F908" t="str">
            <v>zptackova10@gmail.com</v>
          </cell>
          <cell r="G908" t="str">
            <v>X</v>
          </cell>
          <cell r="H908" t="str">
            <v>X</v>
          </cell>
          <cell r="K908" t="str">
            <v/>
          </cell>
        </row>
        <row r="909">
          <cell r="C909" t="str">
            <v>PU-GYM-OKT</v>
          </cell>
          <cell r="D909" t="str">
            <v>Simon Gabčo</v>
          </cell>
          <cell r="E909">
            <v>949414696</v>
          </cell>
          <cell r="F909" t="str">
            <v>simo.milansky@gmail.com</v>
          </cell>
          <cell r="G909" t="str">
            <v>X</v>
          </cell>
          <cell r="H909" t="str">
            <v>X</v>
          </cell>
          <cell r="I909" t="str">
            <v>X</v>
          </cell>
          <cell r="K909" t="str">
            <v/>
          </cell>
        </row>
        <row r="910">
          <cell r="C910" t="str">
            <v>PU-OAS-2SA</v>
          </cell>
          <cell r="D910" t="str">
            <v>Dominika Štefániková</v>
          </cell>
          <cell r="E910">
            <v>940907445</v>
          </cell>
          <cell r="F910" t="str">
            <v>helikovefrndy@gmail.com</v>
          </cell>
          <cell r="G910" t="str">
            <v>X</v>
          </cell>
          <cell r="H910" t="str">
            <v>X</v>
          </cell>
          <cell r="I910" t="str">
            <v>X</v>
          </cell>
          <cell r="K910" t="str">
            <v/>
          </cell>
        </row>
        <row r="911">
          <cell r="C911" t="str">
            <v>PU-OAS-4A</v>
          </cell>
          <cell r="D911" t="str">
            <v>Nikol Davidová</v>
          </cell>
          <cell r="E911">
            <v>910338777</v>
          </cell>
          <cell r="F911" t="str">
            <v>nikol3@centrum.sk</v>
          </cell>
          <cell r="G911" t="str">
            <v>X</v>
          </cell>
          <cell r="H911" t="str">
            <v>X</v>
          </cell>
          <cell r="K911" t="str">
            <v/>
          </cell>
        </row>
        <row r="912">
          <cell r="C912" t="str">
            <v>PU-SOSIK-4OVS</v>
          </cell>
          <cell r="D912" t="str">
            <v>Adrián Krivý</v>
          </cell>
          <cell r="E912">
            <v>948594959</v>
          </cell>
          <cell r="F912" t="str">
            <v>stvrtaovs@gmail.com</v>
          </cell>
          <cell r="G912" t="str">
            <v>X</v>
          </cell>
          <cell r="H912" t="str">
            <v>X</v>
          </cell>
          <cell r="I912" t="str">
            <v>X</v>
          </cell>
          <cell r="K912" t="str">
            <v/>
          </cell>
        </row>
        <row r="913">
          <cell r="C913" t="str">
            <v>PU-SOSIK-4PS</v>
          </cell>
          <cell r="D913" t="str">
            <v>Daniela Richtáriková</v>
          </cell>
          <cell r="E913">
            <v>940797587</v>
          </cell>
          <cell r="F913" t="str">
            <v>drichtarikova16@gmail.com</v>
          </cell>
          <cell r="G913" t="str">
            <v>X</v>
          </cell>
          <cell r="H913" t="str">
            <v>X</v>
          </cell>
          <cell r="K913" t="str">
            <v/>
          </cell>
        </row>
        <row r="914">
          <cell r="C914" t="str">
            <v>RA-1SG-4A</v>
          </cell>
          <cell r="D914" t="str">
            <v>Laura Rigoová</v>
          </cell>
          <cell r="E914">
            <v>915185260</v>
          </cell>
          <cell r="F914" t="str">
            <v>laurig1181@gmail.com</v>
          </cell>
          <cell r="G914" t="str">
            <v>X</v>
          </cell>
          <cell r="H914" t="str">
            <v>X</v>
          </cell>
          <cell r="I914" t="str">
            <v>X</v>
          </cell>
          <cell r="K914" t="str">
            <v/>
          </cell>
        </row>
        <row r="915">
          <cell r="C915" t="str">
            <v>Rakovice-SOS-4MRFL</v>
          </cell>
          <cell r="D915" t="str">
            <v>Daniela Bielovičová</v>
          </cell>
          <cell r="E915">
            <v>918142999</v>
          </cell>
          <cell r="F915" t="str">
            <v>daniela.bielovicova@gmail.com</v>
          </cell>
          <cell r="G915" t="str">
            <v>X</v>
          </cell>
          <cell r="H915" t="str">
            <v>X</v>
          </cell>
          <cell r="K915" t="str">
            <v/>
          </cell>
        </row>
        <row r="916">
          <cell r="C916" t="str">
            <v>Rk-GSA-4B</v>
          </cell>
          <cell r="D916" t="str">
            <v>Jakub Litviak</v>
          </cell>
          <cell r="E916">
            <v>944596470</v>
          </cell>
          <cell r="F916" t="str">
            <v>kubkolit47@gmail.com</v>
          </cell>
          <cell r="G916" t="str">
            <v>X</v>
          </cell>
          <cell r="H916" t="str">
            <v>X</v>
          </cell>
          <cell r="I916" t="str">
            <v>X</v>
          </cell>
          <cell r="K916" t="str">
            <v/>
          </cell>
        </row>
        <row r="917">
          <cell r="C917" t="str">
            <v>RK-GYM-4A</v>
          </cell>
          <cell r="D917" t="str">
            <v>Natália Némethová</v>
          </cell>
          <cell r="E917">
            <v>949449047</v>
          </cell>
          <cell r="F917" t="str">
            <v>natalka.nemeth@gmail.com</v>
          </cell>
          <cell r="G917" t="str">
            <v>X</v>
          </cell>
          <cell r="H917" t="str">
            <v>X</v>
          </cell>
          <cell r="I917" t="str">
            <v>X</v>
          </cell>
          <cell r="K917" t="str">
            <v/>
          </cell>
        </row>
        <row r="918">
          <cell r="C918" t="str">
            <v>RK-GYM-4B</v>
          </cell>
          <cell r="D918" t="str">
            <v>Romana Dvorská</v>
          </cell>
          <cell r="E918">
            <v>915295632</v>
          </cell>
          <cell r="F918" t="str">
            <v>r.romanadvorska@gmail.com</v>
          </cell>
          <cell r="G918" t="str">
            <v>X</v>
          </cell>
          <cell r="H918" t="str">
            <v>X</v>
          </cell>
          <cell r="I918" t="str">
            <v>X</v>
          </cell>
          <cell r="K918" t="str">
            <v/>
          </cell>
        </row>
        <row r="919">
          <cell r="C919" t="str">
            <v>RK-OA-4A</v>
          </cell>
          <cell r="D919" t="str">
            <v>Lucia Tulinská</v>
          </cell>
          <cell r="E919">
            <v>915636470</v>
          </cell>
          <cell r="F919" t="str">
            <v>tulinskalucia1@gmail.com</v>
          </cell>
          <cell r="G919" t="str">
            <v>X</v>
          </cell>
          <cell r="H919" t="str">
            <v>X</v>
          </cell>
          <cell r="I919" t="str">
            <v>X</v>
          </cell>
          <cell r="K919" t="str">
            <v/>
          </cell>
        </row>
        <row r="920">
          <cell r="C920" t="str">
            <v>RK-SOSPOL-4A</v>
          </cell>
          <cell r="D920" t="str">
            <v>Lukáš Lacko</v>
          </cell>
          <cell r="E920">
            <v>949787506</v>
          </cell>
          <cell r="F920" t="str">
            <v>lukas.lacko10@gmail.com</v>
          </cell>
          <cell r="G920" t="str">
            <v>X</v>
          </cell>
          <cell r="H920" t="str">
            <v>X</v>
          </cell>
          <cell r="K920" t="str">
            <v/>
          </cell>
        </row>
        <row r="921">
          <cell r="C921" t="str">
            <v>RK-SUV-4B</v>
          </cell>
          <cell r="D921" t="str">
            <v>Zuzka Gállyová</v>
          </cell>
          <cell r="E921">
            <v>904962458</v>
          </cell>
          <cell r="F921" t="str">
            <v>gallyova.zuzana@gmail.com</v>
          </cell>
          <cell r="G921" t="str">
            <v>X</v>
          </cell>
          <cell r="H921" t="str">
            <v>X</v>
          </cell>
          <cell r="I921" t="str">
            <v>X</v>
          </cell>
          <cell r="K921" t="str">
            <v/>
          </cell>
        </row>
        <row r="922">
          <cell r="C922" t="str">
            <v>RS-OA-4A</v>
          </cell>
          <cell r="D922" t="str">
            <v>Norbert Kováč</v>
          </cell>
          <cell r="E922">
            <v>918412143</v>
          </cell>
          <cell r="F922" t="str">
            <v xml:space="preserve">fursetman@gmail.com </v>
          </cell>
          <cell r="G922" t="str">
            <v>X</v>
          </cell>
          <cell r="H922" t="str">
            <v>X</v>
          </cell>
          <cell r="K922" t="str">
            <v/>
          </cell>
        </row>
        <row r="923">
          <cell r="C923" t="str">
            <v>RS-OA-4C</v>
          </cell>
          <cell r="D923" t="str">
            <v>Beáta Filová</v>
          </cell>
          <cell r="E923">
            <v>940364360</v>
          </cell>
          <cell r="F923" t="str">
            <v>bfilova84@gmail.com</v>
          </cell>
          <cell r="G923" t="str">
            <v/>
          </cell>
          <cell r="H923" t="str">
            <v>X</v>
          </cell>
          <cell r="I923" t="str">
            <v>X</v>
          </cell>
          <cell r="K923" t="str">
            <v/>
          </cell>
        </row>
        <row r="924">
          <cell r="C924" t="str">
            <v>RV-SZS-4A</v>
          </cell>
          <cell r="D924" t="str">
            <v>Veronika Krupová</v>
          </cell>
          <cell r="E924">
            <v>949721760</v>
          </cell>
          <cell r="F924" t="str">
            <v>veronika.krupova999@gmail.com</v>
          </cell>
          <cell r="G924" t="str">
            <v>X</v>
          </cell>
          <cell r="H924" t="str">
            <v>X</v>
          </cell>
          <cell r="K924" t="str">
            <v/>
          </cell>
        </row>
        <row r="925">
          <cell r="C925" t="str">
            <v>RV-SZS-4B</v>
          </cell>
          <cell r="D925" t="str">
            <v>Klaudia Šimonová</v>
          </cell>
          <cell r="E925">
            <v>918521410</v>
          </cell>
          <cell r="F925" t="str">
            <v>simon.klaudi@gmail.com</v>
          </cell>
          <cell r="G925" t="str">
            <v>X</v>
          </cell>
          <cell r="K925" t="str">
            <v/>
          </cell>
        </row>
        <row r="926">
          <cell r="C926" t="str">
            <v>Sahy-GVJM-4A</v>
          </cell>
          <cell r="D926" t="str">
            <v>Dominika Dubovská</v>
          </cell>
          <cell r="E926">
            <v>915271836</v>
          </cell>
          <cell r="F926" t="str">
            <v>dubovska.dominika@gmail.com</v>
          </cell>
          <cell r="G926" t="str">
            <v>X</v>
          </cell>
          <cell r="H926" t="str">
            <v>X</v>
          </cell>
          <cell r="I926" t="str">
            <v>X</v>
          </cell>
          <cell r="K926" t="str">
            <v/>
          </cell>
        </row>
        <row r="927">
          <cell r="C927" t="str">
            <v>Sahy-GYM-5B</v>
          </cell>
          <cell r="D927" t="str">
            <v>Veronika Žirková</v>
          </cell>
          <cell r="E927">
            <v>915073695</v>
          </cell>
          <cell r="F927" t="str">
            <v>veronikazirkova4@gmail.com</v>
          </cell>
          <cell r="G927" t="str">
            <v>X</v>
          </cell>
          <cell r="H927" t="str">
            <v>X</v>
          </cell>
          <cell r="I927" t="str">
            <v>X</v>
          </cell>
          <cell r="K927" t="str">
            <v/>
          </cell>
        </row>
        <row r="928">
          <cell r="C928" t="str">
            <v>Sahy-SOSTaS-2S</v>
          </cell>
          <cell r="D928" t="str">
            <v>Marek Pavlenda</v>
          </cell>
          <cell r="E928">
            <v>902810737</v>
          </cell>
          <cell r="F928" t="str">
            <v>pavlenda10@gmail.com</v>
          </cell>
          <cell r="G928" t="str">
            <v>X</v>
          </cell>
          <cell r="K928" t="str">
            <v/>
          </cell>
        </row>
        <row r="929">
          <cell r="C929" t="str">
            <v>Sala-GYM-4A</v>
          </cell>
          <cell r="D929" t="str">
            <v>Lenka Psotová</v>
          </cell>
          <cell r="E929">
            <v>904004003</v>
          </cell>
          <cell r="F929" t="str">
            <v>lenka.psotova@gmail.com</v>
          </cell>
          <cell r="G929" t="str">
            <v>=</v>
          </cell>
          <cell r="H929" t="str">
            <v>X</v>
          </cell>
          <cell r="I929" t="str">
            <v>X</v>
          </cell>
          <cell r="K929" t="str">
            <v/>
          </cell>
        </row>
        <row r="930">
          <cell r="C930" t="str">
            <v>Sala-GYM-4B</v>
          </cell>
          <cell r="D930" t="str">
            <v>Hana Sklenárová</v>
          </cell>
          <cell r="E930">
            <v>904033004</v>
          </cell>
          <cell r="F930" t="str">
            <v>hanka.sklenarova2301@gmail.com</v>
          </cell>
          <cell r="G930" t="str">
            <v>X</v>
          </cell>
          <cell r="H930" t="str">
            <v>X</v>
          </cell>
          <cell r="I930" t="str">
            <v>X</v>
          </cell>
          <cell r="K930" t="str">
            <v/>
          </cell>
        </row>
        <row r="931">
          <cell r="C931" t="str">
            <v>Sala-GYM-5F</v>
          </cell>
          <cell r="D931" t="str">
            <v>Samuel Kertész</v>
          </cell>
          <cell r="E931">
            <v>910319199</v>
          </cell>
          <cell r="F931" t="str">
            <v>kerdokertesz@gmail.com</v>
          </cell>
          <cell r="G931" t="str">
            <v>X</v>
          </cell>
          <cell r="H931" t="str">
            <v>X</v>
          </cell>
          <cell r="K931" t="str">
            <v/>
          </cell>
        </row>
        <row r="932">
          <cell r="C932" t="str">
            <v>Sala-SS-2N</v>
          </cell>
          <cell r="D932" t="str">
            <v>Katarína Zimmermannová</v>
          </cell>
          <cell r="E932">
            <v>917707560</v>
          </cell>
          <cell r="F932" t="str">
            <v>katarina.zimmermannova@gmail.com</v>
          </cell>
          <cell r="G932" t="str">
            <v>=</v>
          </cell>
          <cell r="H932" t="str">
            <v>X</v>
          </cell>
          <cell r="K932" t="str">
            <v/>
          </cell>
        </row>
        <row r="933">
          <cell r="C933" t="str">
            <v>Sala-SS-4SCH</v>
          </cell>
          <cell r="D933" t="str">
            <v>Marcela Faltinovičová</v>
          </cell>
          <cell r="E933">
            <v>907235299</v>
          </cell>
          <cell r="F933" t="str">
            <v>zfaltinovicova@gmail.com</v>
          </cell>
          <cell r="G933" t="str">
            <v>X</v>
          </cell>
          <cell r="H933" t="str">
            <v>X</v>
          </cell>
          <cell r="I933" t="str">
            <v>X</v>
          </cell>
          <cell r="K933" t="str">
            <v/>
          </cell>
        </row>
        <row r="934">
          <cell r="C934" t="str">
            <v>SE-GYM-4A</v>
          </cell>
          <cell r="D934" t="str">
            <v>Natália Dujková</v>
          </cell>
          <cell r="E934">
            <v>949369296</v>
          </cell>
          <cell r="F934" t="str">
            <v>natalkadujkova@gmail.com</v>
          </cell>
          <cell r="G934" t="str">
            <v>X</v>
          </cell>
          <cell r="H934" t="str">
            <v>X</v>
          </cell>
          <cell r="I934" t="str">
            <v>X</v>
          </cell>
          <cell r="K934" t="str">
            <v/>
          </cell>
        </row>
        <row r="935">
          <cell r="C935" t="str">
            <v>SE-GYM-4B</v>
          </cell>
          <cell r="D935" t="str">
            <v>Michaela Mindžáková</v>
          </cell>
          <cell r="E935">
            <v>944164296</v>
          </cell>
          <cell r="F935" t="str">
            <v>michaela.mindzakova@gmail.com</v>
          </cell>
          <cell r="G935" t="str">
            <v>X</v>
          </cell>
          <cell r="H935" t="str">
            <v>X</v>
          </cell>
          <cell r="I935" t="str">
            <v>X</v>
          </cell>
          <cell r="K935" t="str">
            <v/>
          </cell>
        </row>
        <row r="936">
          <cell r="C936" t="str">
            <v>SE-GYM-OKT</v>
          </cell>
          <cell r="D936" t="str">
            <v>Michaela Trojková</v>
          </cell>
          <cell r="E936">
            <v>902259797</v>
          </cell>
          <cell r="F936" t="str">
            <v>miska.trojkova03@gmail.com</v>
          </cell>
          <cell r="G936" t="str">
            <v>X</v>
          </cell>
          <cell r="H936" t="str">
            <v>X</v>
          </cell>
          <cell r="K936" t="str">
            <v/>
          </cell>
        </row>
        <row r="937">
          <cell r="C937" t="str">
            <v>SE-OA-4B</v>
          </cell>
          <cell r="D937" t="str">
            <v>Natália Faganová</v>
          </cell>
          <cell r="E937">
            <v>908317927</v>
          </cell>
          <cell r="F937" t="str">
            <v>nata.faganova@gmail.com</v>
          </cell>
          <cell r="G937" t="str">
            <v>X</v>
          </cell>
          <cell r="H937" t="str">
            <v>X</v>
          </cell>
          <cell r="I937" t="str">
            <v>X</v>
          </cell>
          <cell r="K937" t="str">
            <v/>
          </cell>
        </row>
        <row r="938">
          <cell r="C938" t="str">
            <v>SE-OA-4B_2</v>
          </cell>
          <cell r="D938" t="str">
            <v>Sára Mikulová</v>
          </cell>
          <cell r="E938">
            <v>949849484</v>
          </cell>
          <cell r="F938" t="str">
            <v>sara.mikulova@azet.sk</v>
          </cell>
          <cell r="G938" t="str">
            <v>X</v>
          </cell>
          <cell r="K938" t="str">
            <v/>
          </cell>
        </row>
        <row r="939">
          <cell r="C939" t="str">
            <v>Senec-SS-4G</v>
          </cell>
          <cell r="D939" t="str">
            <v>Nikoletta Borková</v>
          </cell>
          <cell r="E939">
            <v>907574401</v>
          </cell>
          <cell r="F939" t="str">
            <v>nikolett.borka@gmail.com</v>
          </cell>
          <cell r="G939" t="str">
            <v>X</v>
          </cell>
          <cell r="H939" t="str">
            <v>X</v>
          </cell>
          <cell r="I939" t="str">
            <v>X</v>
          </cell>
          <cell r="K939" t="str">
            <v/>
          </cell>
        </row>
        <row r="940">
          <cell r="C940" t="str">
            <v>Sered-OA-4B</v>
          </cell>
          <cell r="D940" t="str">
            <v>Vanessa Pragaiova</v>
          </cell>
          <cell r="E940">
            <v>907505065</v>
          </cell>
          <cell r="F940" t="str">
            <v>vanessa.pragaiova@gmail.com</v>
          </cell>
          <cell r="G940" t="str">
            <v>X</v>
          </cell>
          <cell r="H940" t="str">
            <v>X</v>
          </cell>
          <cell r="I940" t="str">
            <v>X</v>
          </cell>
          <cell r="K940" t="str">
            <v/>
          </cell>
        </row>
        <row r="941">
          <cell r="C941" t="str">
            <v>SI-SOSSTROJ-4NA</v>
          </cell>
          <cell r="D941" t="str">
            <v>triedna Ivana Janotová</v>
          </cell>
          <cell r="E941">
            <v>911867508</v>
          </cell>
          <cell r="F941" t="str">
            <v>ivana.janotova@seznam.cz</v>
          </cell>
          <cell r="G941" t="str">
            <v>=</v>
          </cell>
          <cell r="H941" t="str">
            <v>X</v>
          </cell>
          <cell r="I941" t="str">
            <v>X</v>
          </cell>
          <cell r="K941" t="str">
            <v/>
          </cell>
        </row>
        <row r="942">
          <cell r="C942" t="str">
            <v>SI-SZS-4A</v>
          </cell>
          <cell r="D942" t="str">
            <v>Diana Catlosova</v>
          </cell>
          <cell r="E942">
            <v>915488011</v>
          </cell>
          <cell r="F942" t="str">
            <v>diana.catlosova@gmail.com</v>
          </cell>
          <cell r="G942" t="str">
            <v>X</v>
          </cell>
          <cell r="K942" t="str">
            <v/>
          </cell>
        </row>
        <row r="943">
          <cell r="C943" t="str">
            <v>SI-VIAHUMANA-4AC</v>
          </cell>
          <cell r="D943" t="str">
            <v>Lucia Menšíková</v>
          </cell>
          <cell r="E943">
            <v>911528582</v>
          </cell>
          <cell r="F943" t="str">
            <v>lusiamen@gmail.com</v>
          </cell>
          <cell r="G943" t="str">
            <v>X</v>
          </cell>
          <cell r="H943" t="str">
            <v>X</v>
          </cell>
          <cell r="I943" t="str">
            <v>X</v>
          </cell>
          <cell r="K943" t="str">
            <v/>
          </cell>
        </row>
        <row r="944">
          <cell r="C944" t="str">
            <v>SI-VIAHUMANA-4BD</v>
          </cell>
          <cell r="D944" t="str">
            <v>Alexandra Iršová</v>
          </cell>
          <cell r="E944">
            <v>911443842</v>
          </cell>
          <cell r="F944" t="str">
            <v>alexandrairsova@gmail.com</v>
          </cell>
          <cell r="G944" t="str">
            <v>X</v>
          </cell>
          <cell r="H944" t="str">
            <v>X</v>
          </cell>
          <cell r="I944" t="str">
            <v>X</v>
          </cell>
          <cell r="K944" t="str">
            <v/>
          </cell>
        </row>
        <row r="945">
          <cell r="C945" t="str">
            <v>SK-GYM-4A</v>
          </cell>
          <cell r="D945" t="str">
            <v>Stella Michalíková</v>
          </cell>
          <cell r="E945">
            <v>911050909</v>
          </cell>
          <cell r="F945" t="str">
            <v>stellamichalikova10@gmail.com</v>
          </cell>
          <cell r="G945" t="str">
            <v>X</v>
          </cell>
          <cell r="H945" t="str">
            <v>X</v>
          </cell>
          <cell r="I945" t="str">
            <v>X</v>
          </cell>
          <cell r="K945" t="str">
            <v/>
          </cell>
        </row>
        <row r="946">
          <cell r="C946" t="str">
            <v>SL-CG-5BA (5r)</v>
          </cell>
          <cell r="D946" t="str">
            <v>Laura Feranecová</v>
          </cell>
          <cell r="E946">
            <v>944400654</v>
          </cell>
          <cell r="F946" t="str">
            <v>laura.feranecova@gmail.com</v>
          </cell>
          <cell r="G946" t="str">
            <v>X</v>
          </cell>
          <cell r="H946" t="str">
            <v>X</v>
          </cell>
          <cell r="I946" t="str">
            <v>X</v>
          </cell>
          <cell r="K946" t="str">
            <v/>
          </cell>
        </row>
        <row r="947">
          <cell r="C947" t="str">
            <v>Snina-CG-4AG</v>
          </cell>
          <cell r="D947" t="str">
            <v>Anetka Gičová</v>
          </cell>
          <cell r="E947">
            <v>949394457</v>
          </cell>
          <cell r="F947" t="str">
            <v>anetkagicova@gmail.com</v>
          </cell>
          <cell r="G947" t="str">
            <v>X</v>
          </cell>
          <cell r="H947" t="str">
            <v>X</v>
          </cell>
          <cell r="K947" t="str">
            <v/>
          </cell>
        </row>
        <row r="948">
          <cell r="C948" t="str">
            <v>Snina-GYM-4A</v>
          </cell>
          <cell r="D948" t="str">
            <v>Nikola Kováčová</v>
          </cell>
          <cell r="E948">
            <v>908460691</v>
          </cell>
          <cell r="F948" t="str">
            <v>nikola2506@gmail.com</v>
          </cell>
          <cell r="G948" t="str">
            <v>X</v>
          </cell>
          <cell r="H948" t="str">
            <v>X</v>
          </cell>
          <cell r="I948" t="str">
            <v>X</v>
          </cell>
          <cell r="K948" t="str">
            <v/>
          </cell>
        </row>
        <row r="949">
          <cell r="C949" t="str">
            <v>SNV-CG-4A</v>
          </cell>
          <cell r="D949" t="str">
            <v>Simona Hritzová</v>
          </cell>
          <cell r="E949">
            <v>948929796</v>
          </cell>
          <cell r="F949" t="str">
            <v>shritzova@gmail.com</v>
          </cell>
          <cell r="G949" t="str">
            <v>X</v>
          </cell>
          <cell r="H949" t="str">
            <v>X</v>
          </cell>
          <cell r="I949" t="str">
            <v>X</v>
          </cell>
          <cell r="K949" t="str">
            <v/>
          </cell>
        </row>
        <row r="950">
          <cell r="C950" t="str">
            <v>SNV-GS-4A</v>
          </cell>
          <cell r="D950" t="str">
            <v>Mária Baluchová</v>
          </cell>
          <cell r="E950">
            <v>904330834</v>
          </cell>
          <cell r="F950" t="str">
            <v>marcabalu@gmail.com</v>
          </cell>
          <cell r="G950" t="str">
            <v>X</v>
          </cell>
          <cell r="H950" t="str">
            <v>X</v>
          </cell>
          <cell r="I950" t="str">
            <v>X</v>
          </cell>
          <cell r="K950" t="str">
            <v/>
          </cell>
        </row>
        <row r="951">
          <cell r="C951" t="str">
            <v>SNV-GS-4B</v>
          </cell>
          <cell r="D951" t="str">
            <v>Kristína Slaninová</v>
          </cell>
          <cell r="E951">
            <v>949214056</v>
          </cell>
          <cell r="F951" t="str">
            <v>kikuskaslaninova@gmail.com</v>
          </cell>
          <cell r="G951" t="str">
            <v>X</v>
          </cell>
          <cell r="H951" t="str">
            <v>X</v>
          </cell>
          <cell r="I951" t="str">
            <v>X</v>
          </cell>
          <cell r="K951" t="str">
            <v/>
          </cell>
        </row>
        <row r="952">
          <cell r="C952" t="str">
            <v>SNV-GS-4C</v>
          </cell>
          <cell r="D952" t="str">
            <v>Lenka Lormanová</v>
          </cell>
          <cell r="E952">
            <v>917370352</v>
          </cell>
          <cell r="F952" t="str">
            <v>lormanoval@gmail.com</v>
          </cell>
          <cell r="G952" t="str">
            <v>X</v>
          </cell>
          <cell r="H952" t="str">
            <v>X</v>
          </cell>
          <cell r="I952" t="str">
            <v>X</v>
          </cell>
          <cell r="K952" t="str">
            <v/>
          </cell>
        </row>
        <row r="953">
          <cell r="C953" t="str">
            <v>SNV-GS-4D</v>
          </cell>
          <cell r="D953" t="str">
            <v>Aneta Marczyová</v>
          </cell>
          <cell r="E953">
            <v>918172019</v>
          </cell>
          <cell r="F953" t="str">
            <v>anetamarczyova@gmail.com</v>
          </cell>
          <cell r="G953" t="str">
            <v>X</v>
          </cell>
          <cell r="H953" t="str">
            <v>X</v>
          </cell>
          <cell r="I953" t="str">
            <v>X</v>
          </cell>
          <cell r="K953" t="str">
            <v/>
          </cell>
        </row>
        <row r="954">
          <cell r="C954" t="str">
            <v>SNV-SOSD-4A</v>
          </cell>
          <cell r="D954" t="str">
            <v>Lenka Piatnicová</v>
          </cell>
          <cell r="E954">
            <v>903614319</v>
          </cell>
          <cell r="F954" t="str">
            <v>piatnicovalenka40@gmail.com</v>
          </cell>
          <cell r="G954" t="str">
            <v>X</v>
          </cell>
          <cell r="H954" t="str">
            <v>X</v>
          </cell>
          <cell r="I954" t="str">
            <v>X</v>
          </cell>
          <cell r="K954" t="str">
            <v/>
          </cell>
        </row>
        <row r="955">
          <cell r="C955" t="str">
            <v>SNV-SOSE-4A</v>
          </cell>
          <cell r="D955" t="str">
            <v>Tomáš Vanacký</v>
          </cell>
          <cell r="E955">
            <v>905773643</v>
          </cell>
          <cell r="F955" t="str">
            <v>thomasvanacky15@gmail.com</v>
          </cell>
          <cell r="G955" t="str">
            <v>X</v>
          </cell>
          <cell r="H955" t="str">
            <v>X</v>
          </cell>
          <cell r="I955" t="str">
            <v>X</v>
          </cell>
          <cell r="K955" t="str">
            <v/>
          </cell>
        </row>
        <row r="956">
          <cell r="C956" t="str">
            <v>SP-GYM-4A</v>
          </cell>
          <cell r="D956" t="str">
            <v>Kristína Patakyova</v>
          </cell>
          <cell r="E956">
            <v>915339266</v>
          </cell>
          <cell r="F956" t="str">
            <v>kika.patakyova@gmail.com</v>
          </cell>
          <cell r="G956" t="str">
            <v>X</v>
          </cell>
          <cell r="H956" t="str">
            <v>X</v>
          </cell>
          <cell r="I956" t="str">
            <v>X</v>
          </cell>
          <cell r="K956" t="str">
            <v/>
          </cell>
        </row>
        <row r="957">
          <cell r="C957" t="str">
            <v>SSV-GYM-4G</v>
          </cell>
          <cell r="D957" t="str">
            <v>Jana Krempaská</v>
          </cell>
          <cell r="E957">
            <v>949592540</v>
          </cell>
          <cell r="F957" t="str">
            <v>j.krempaska3@gmail.com</v>
          </cell>
          <cell r="G957" t="str">
            <v>X</v>
          </cell>
          <cell r="H957" t="str">
            <v>X</v>
          </cell>
          <cell r="I957" t="str">
            <v>X</v>
          </cell>
          <cell r="K957" t="str">
            <v/>
          </cell>
        </row>
        <row r="958">
          <cell r="C958" t="str">
            <v>Sucany-GBAS</v>
          </cell>
          <cell r="G958" t="str">
            <v>X</v>
          </cell>
          <cell r="H958" t="str">
            <v>X</v>
          </cell>
          <cell r="K958" t="str">
            <v/>
          </cell>
        </row>
        <row r="959">
          <cell r="C959" t="str">
            <v>Surany-OA-5A (5r)</v>
          </cell>
          <cell r="D959" t="str">
            <v>Marianna Kohajdová</v>
          </cell>
          <cell r="E959">
            <v>911148886</v>
          </cell>
          <cell r="F959" t="str">
            <v>marianna.kohajdova66@gmail.com</v>
          </cell>
          <cell r="G959" t="str">
            <v>X</v>
          </cell>
          <cell r="H959" t="str">
            <v>X</v>
          </cell>
          <cell r="I959" t="str">
            <v>X</v>
          </cell>
          <cell r="K959" t="str">
            <v/>
          </cell>
        </row>
        <row r="960">
          <cell r="C960" t="str">
            <v>Svit-SOS-4A</v>
          </cell>
          <cell r="D960" t="str">
            <v>Ivana Semanová</v>
          </cell>
          <cell r="E960">
            <v>904054412</v>
          </cell>
          <cell r="F960" t="str">
            <v>isemanova112@gmail.com</v>
          </cell>
          <cell r="G960" t="str">
            <v>X</v>
          </cell>
          <cell r="H960" t="str">
            <v>X</v>
          </cell>
          <cell r="I960" t="str">
            <v>X</v>
          </cell>
          <cell r="K960" t="str">
            <v/>
          </cell>
        </row>
        <row r="961">
          <cell r="C961" t="str">
            <v>Svit-SOS-4B</v>
          </cell>
          <cell r="D961" t="str">
            <v>Lívia Kurucová</v>
          </cell>
          <cell r="E961">
            <v>917059505</v>
          </cell>
          <cell r="F961" t="str">
            <v>livka.kurucova@centrum.sk</v>
          </cell>
          <cell r="G961" t="str">
            <v>X</v>
          </cell>
          <cell r="H961" t="str">
            <v>X</v>
          </cell>
          <cell r="I961" t="str">
            <v>X</v>
          </cell>
          <cell r="K961" t="str">
            <v/>
          </cell>
        </row>
        <row r="962">
          <cell r="C962" t="str">
            <v>TIS-EG-5A (5r)</v>
          </cell>
          <cell r="D962" t="str">
            <v>Juraj Remeň</v>
          </cell>
          <cell r="E962">
            <v>940878619</v>
          </cell>
          <cell r="F962" t="str">
            <v>belticek@gmail.com</v>
          </cell>
          <cell r="G962" t="str">
            <v>X</v>
          </cell>
          <cell r="H962" t="str">
            <v>X</v>
          </cell>
          <cell r="I962" t="str">
            <v>X</v>
          </cell>
          <cell r="K962" t="str">
            <v/>
          </cell>
        </row>
        <row r="963">
          <cell r="C963" t="str">
            <v>TN-DA-4B</v>
          </cell>
          <cell r="D963" t="str">
            <v>Timea Michalcová</v>
          </cell>
          <cell r="E963">
            <v>902510217</v>
          </cell>
          <cell r="F963" t="str">
            <v>timea.michalcova@gmail.com</v>
          </cell>
          <cell r="G963" t="str">
            <v>=</v>
          </cell>
          <cell r="H963" t="str">
            <v>X</v>
          </cell>
          <cell r="K963" t="str">
            <v/>
          </cell>
        </row>
        <row r="964">
          <cell r="C964" t="str">
            <v>TN-DA-4C</v>
          </cell>
          <cell r="D964" t="str">
            <v>Alexandra Burdejová</v>
          </cell>
          <cell r="E964">
            <v>949718663</v>
          </cell>
          <cell r="F964" t="str">
            <v>sasa.burdejova@gmail.com</v>
          </cell>
          <cell r="G964" t="str">
            <v>=</v>
          </cell>
          <cell r="H964" t="str">
            <v>X</v>
          </cell>
          <cell r="K964" t="str">
            <v/>
          </cell>
        </row>
        <row r="965">
          <cell r="C965" t="str">
            <v>TN-FUTURUM-5A/1</v>
          </cell>
          <cell r="D965" t="str">
            <v>Paulína Cibičková</v>
          </cell>
          <cell r="E965">
            <v>944059314</v>
          </cell>
          <cell r="F965" t="str">
            <v>paulina.cibickova@gmail.com</v>
          </cell>
          <cell r="G965" t="str">
            <v>X</v>
          </cell>
          <cell r="H965" t="str">
            <v>X</v>
          </cell>
          <cell r="K965" t="str">
            <v/>
          </cell>
        </row>
        <row r="966">
          <cell r="C966" t="str">
            <v>TN-GLS-4D</v>
          </cell>
          <cell r="D966" t="str">
            <v>Vladimíra Bičanovská</v>
          </cell>
          <cell r="E966">
            <v>904414919</v>
          </cell>
          <cell r="F966" t="str">
            <v>vlada.bicanovska@gmail.com</v>
          </cell>
          <cell r="G966" t="str">
            <v>X</v>
          </cell>
          <cell r="H966" t="str">
            <v>X</v>
          </cell>
          <cell r="I966" t="str">
            <v>X</v>
          </cell>
          <cell r="K966" t="str">
            <v/>
          </cell>
        </row>
        <row r="967">
          <cell r="C967" t="str">
            <v>TN-GLS-4E</v>
          </cell>
          <cell r="D967" t="str">
            <v>Veronika Micková</v>
          </cell>
          <cell r="E967">
            <v>917381104</v>
          </cell>
          <cell r="F967" t="str">
            <v>verca.mickova14@gmail.com</v>
          </cell>
          <cell r="G967" t="str">
            <v>X</v>
          </cell>
          <cell r="H967" t="str">
            <v>X</v>
          </cell>
          <cell r="I967" t="str">
            <v>X</v>
          </cell>
          <cell r="K967" t="str">
            <v/>
          </cell>
        </row>
        <row r="968">
          <cell r="C968" t="str">
            <v>TN-GLS-5BB (5r)</v>
          </cell>
          <cell r="D968" t="str">
            <v xml:space="preserve">Natália Pavlovičová </v>
          </cell>
          <cell r="E968">
            <v>904268662</v>
          </cell>
          <cell r="F968" t="str">
            <v>natulka00@gmail.com</v>
          </cell>
          <cell r="G968" t="str">
            <v>X</v>
          </cell>
          <cell r="H968" t="str">
            <v>X</v>
          </cell>
          <cell r="K968" t="str">
            <v/>
          </cell>
        </row>
        <row r="969">
          <cell r="C969" t="str">
            <v>TN-OA-4B</v>
          </cell>
          <cell r="D969" t="str">
            <v>Laura Bulejková</v>
          </cell>
          <cell r="E969">
            <v>917560802</v>
          </cell>
          <cell r="F969" t="str">
            <v>laura.bulejkova.lb@gmail.com</v>
          </cell>
          <cell r="G969" t="str">
            <v>X</v>
          </cell>
          <cell r="H969" t="str">
            <v>X</v>
          </cell>
          <cell r="K969" t="str">
            <v/>
          </cell>
        </row>
        <row r="970">
          <cell r="C970" t="str">
            <v>TN-OA-4C</v>
          </cell>
          <cell r="D970" t="str">
            <v>Martina Opatovská</v>
          </cell>
          <cell r="E970">
            <v>908184486</v>
          </cell>
          <cell r="F970" t="str">
            <v>matkaopatovska@gmail.com</v>
          </cell>
          <cell r="G970" t="str">
            <v>X</v>
          </cell>
          <cell r="H970" t="str">
            <v>X</v>
          </cell>
          <cell r="K970" t="str">
            <v/>
          </cell>
        </row>
        <row r="971">
          <cell r="C971" t="str">
            <v>TN-OAS-5HA (5r)</v>
          </cell>
          <cell r="D971" t="str">
            <v>Natália Žuchová</v>
          </cell>
          <cell r="E971">
            <v>908655147</v>
          </cell>
          <cell r="F971" t="str">
            <v>zuchovanatalia@gmail.com</v>
          </cell>
          <cell r="G971" t="str">
            <v>X</v>
          </cell>
          <cell r="H971" t="str">
            <v>X</v>
          </cell>
          <cell r="K971" t="str">
            <v/>
          </cell>
        </row>
        <row r="972">
          <cell r="C972" t="str">
            <v>TN-OAS-5HB (5r)</v>
          </cell>
          <cell r="D972" t="str">
            <v xml:space="preserve">Petra Hrabalová </v>
          </cell>
          <cell r="E972">
            <v>944201899</v>
          </cell>
          <cell r="F972" t="str">
            <v>petra.hrabalova748@gmail.com</v>
          </cell>
          <cell r="G972" t="str">
            <v>X</v>
          </cell>
          <cell r="H972" t="str">
            <v>X</v>
          </cell>
          <cell r="K972" t="str">
            <v/>
          </cell>
        </row>
        <row r="973">
          <cell r="C973" t="str">
            <v>TN-PASA-4U</v>
          </cell>
          <cell r="D973" t="str">
            <v>Sabina Sabová</v>
          </cell>
          <cell r="E973">
            <v>905575924</v>
          </cell>
          <cell r="F973" t="str">
            <v>sabinka.sabova@gmail.com</v>
          </cell>
          <cell r="G973" t="str">
            <v>X</v>
          </cell>
          <cell r="H973" t="str">
            <v>X</v>
          </cell>
          <cell r="K973" t="str">
            <v/>
          </cell>
        </row>
        <row r="974">
          <cell r="C974" t="str">
            <v>TN-PASA-4UV</v>
          </cell>
          <cell r="D974" t="str">
            <v>Alžbeta Murínová</v>
          </cell>
          <cell r="E974">
            <v>944919074</v>
          </cell>
          <cell r="F974" t="str">
            <v>kekinka.murinova@gmail.com</v>
          </cell>
          <cell r="G974" t="str">
            <v>X</v>
          </cell>
          <cell r="H974" t="str">
            <v>X</v>
          </cell>
          <cell r="K974" t="str">
            <v/>
          </cell>
        </row>
        <row r="975">
          <cell r="C975" t="str">
            <v>TN-PG-4A</v>
          </cell>
          <cell r="D975" t="str">
            <v>Aneta Piknová</v>
          </cell>
          <cell r="E975">
            <v>904317840</v>
          </cell>
          <cell r="F975" t="str">
            <v>anetapiknova@gmail.com</v>
          </cell>
          <cell r="G975" t="str">
            <v>X</v>
          </cell>
          <cell r="H975" t="str">
            <v>X</v>
          </cell>
          <cell r="K975" t="str">
            <v/>
          </cell>
        </row>
        <row r="976">
          <cell r="C976" t="str">
            <v>TN-PG-4B</v>
          </cell>
          <cell r="D976" t="str">
            <v>Zuzana Závodná</v>
          </cell>
          <cell r="E976">
            <v>917341114</v>
          </cell>
          <cell r="F976" t="str">
            <v>zuzanazavodna8@gmail.com</v>
          </cell>
          <cell r="G976" t="str">
            <v>X</v>
          </cell>
          <cell r="H976" t="str">
            <v>X</v>
          </cell>
          <cell r="K976" t="str">
            <v/>
          </cell>
        </row>
        <row r="977">
          <cell r="C977" t="str">
            <v>TN-PG-OKT</v>
          </cell>
          <cell r="D977" t="str">
            <v>Veronika Gašková</v>
          </cell>
          <cell r="E977">
            <v>904474336</v>
          </cell>
          <cell r="F977" t="str">
            <v>gaskova.verca@gmail.com</v>
          </cell>
          <cell r="G977" t="str">
            <v>X</v>
          </cell>
          <cell r="H977" t="str">
            <v>X</v>
          </cell>
          <cell r="K977" t="str">
            <v/>
          </cell>
        </row>
        <row r="978">
          <cell r="C978" t="str">
            <v>TN-SOSL-2N</v>
          </cell>
          <cell r="D978" t="str">
            <v>Roman Čačko</v>
          </cell>
          <cell r="E978">
            <v>904622577</v>
          </cell>
          <cell r="F978" t="str">
            <v>roman.cacko20@gmail.com</v>
          </cell>
          <cell r="G978" t="str">
            <v>X</v>
          </cell>
          <cell r="H978" t="str">
            <v>X</v>
          </cell>
          <cell r="K978" t="str">
            <v/>
          </cell>
        </row>
        <row r="979">
          <cell r="C979" t="str">
            <v>TN-SOSL-4AD</v>
          </cell>
          <cell r="D979" t="str">
            <v>Martin Voštinár</v>
          </cell>
          <cell r="E979">
            <v>911447456</v>
          </cell>
          <cell r="F979" t="str">
            <v>ma.vostinar1@gmail.com</v>
          </cell>
          <cell r="G979" t="str">
            <v>X</v>
          </cell>
          <cell r="H979" t="str">
            <v>X</v>
          </cell>
          <cell r="I979" t="str">
            <v>X</v>
          </cell>
          <cell r="K979" t="str">
            <v/>
          </cell>
        </row>
        <row r="980">
          <cell r="C980" t="str">
            <v>TN-SOSPS-4NA</v>
          </cell>
          <cell r="D980" t="str">
            <v>Paulína Jandová</v>
          </cell>
          <cell r="E980">
            <v>910135150</v>
          </cell>
          <cell r="F980" t="str">
            <v>jandovapaulina@gmail.com</v>
          </cell>
          <cell r="G980" t="str">
            <v>X</v>
          </cell>
          <cell r="H980" t="str">
            <v>X</v>
          </cell>
          <cell r="K980" t="str">
            <v/>
          </cell>
        </row>
        <row r="981">
          <cell r="C981" t="str">
            <v>TN-SOSS-4A</v>
          </cell>
          <cell r="D981" t="str">
            <v>Marianna Poláčková</v>
          </cell>
          <cell r="E981">
            <v>944038923</v>
          </cell>
          <cell r="F981" t="str">
            <v>polackova.m@azet.sk</v>
          </cell>
          <cell r="G981" t="str">
            <v>X</v>
          </cell>
          <cell r="H981" t="str">
            <v>X</v>
          </cell>
          <cell r="I981" t="str">
            <v>X</v>
          </cell>
          <cell r="K981" t="str">
            <v/>
          </cell>
        </row>
        <row r="982">
          <cell r="C982" t="str">
            <v>TN-SUS-4FA</v>
          </cell>
          <cell r="D982" t="str">
            <v>Patricia Matiasova</v>
          </cell>
          <cell r="E982">
            <v>915677406</v>
          </cell>
          <cell r="F982" t="str">
            <v>patriciamatiasova@gmail.com</v>
          </cell>
          <cell r="G982" t="str">
            <v>X</v>
          </cell>
          <cell r="H982" t="str">
            <v>X</v>
          </cell>
          <cell r="K982" t="str">
            <v/>
          </cell>
        </row>
        <row r="983">
          <cell r="C983" t="str">
            <v>TN-SUS-4GVP</v>
          </cell>
          <cell r="D983" t="str">
            <v>Simona Lukáčová</v>
          </cell>
          <cell r="E983">
            <v>917533231</v>
          </cell>
          <cell r="F983" t="str">
            <v>lukacovasimona0@gmail.com</v>
          </cell>
          <cell r="G983" t="str">
            <v>X</v>
          </cell>
          <cell r="H983" t="str">
            <v>X</v>
          </cell>
          <cell r="K983" t="str">
            <v/>
          </cell>
        </row>
        <row r="984">
          <cell r="C984" t="str">
            <v>TN-SUS-4IE</v>
          </cell>
          <cell r="D984" t="str">
            <v>Filip Janík</v>
          </cell>
          <cell r="E984">
            <v>907180577</v>
          </cell>
          <cell r="F984" t="str">
            <v>janik.filip55@gmail.com</v>
          </cell>
          <cell r="G984" t="str">
            <v>X</v>
          </cell>
          <cell r="H984" t="str">
            <v>X</v>
          </cell>
          <cell r="I984" t="str">
            <v>X</v>
          </cell>
          <cell r="K984" t="str">
            <v/>
          </cell>
        </row>
        <row r="985">
          <cell r="C985" t="str">
            <v>TN-SUS-4OS</v>
          </cell>
          <cell r="D985" t="str">
            <v xml:space="preserve">Michaela Marčulincová </v>
          </cell>
          <cell r="E985">
            <v>944366907</v>
          </cell>
          <cell r="F985" t="str">
            <v>michaelamarculincova@gmail.com</v>
          </cell>
          <cell r="G985" t="str">
            <v>X</v>
          </cell>
          <cell r="H985" t="str">
            <v>X</v>
          </cell>
          <cell r="K985" t="str">
            <v/>
          </cell>
        </row>
        <row r="986">
          <cell r="C986" t="str">
            <v>TN-SZS-4ZA</v>
          </cell>
          <cell r="D986" t="str">
            <v>Nika Zamcová</v>
          </cell>
          <cell r="E986">
            <v>944539304</v>
          </cell>
          <cell r="F986" t="str">
            <v>NINKA304@centrum.sk</v>
          </cell>
          <cell r="G986" t="str">
            <v>X</v>
          </cell>
          <cell r="H986" t="str">
            <v>X</v>
          </cell>
          <cell r="I986" t="str">
            <v>X</v>
          </cell>
          <cell r="K986" t="str">
            <v/>
          </cell>
        </row>
        <row r="987">
          <cell r="C987" t="str">
            <v>TN-ŠG-OKT</v>
          </cell>
          <cell r="D987" t="str">
            <v>Terézia Mikušová</v>
          </cell>
          <cell r="E987">
            <v>944686622</v>
          </cell>
          <cell r="F987" t="str">
            <v>terezkamikuska@gmail.com</v>
          </cell>
          <cell r="G987" t="str">
            <v>X</v>
          </cell>
          <cell r="H987" t="str">
            <v>X</v>
          </cell>
          <cell r="K987" t="str">
            <v/>
          </cell>
        </row>
        <row r="988">
          <cell r="C988" t="str">
            <v>TO-GYM-4C</v>
          </cell>
          <cell r="D988" t="str">
            <v>Petra Herdová</v>
          </cell>
          <cell r="E988">
            <v>948461160</v>
          </cell>
          <cell r="F988" t="str">
            <v>kittynka910@gmail.com</v>
          </cell>
          <cell r="G988" t="str">
            <v>X</v>
          </cell>
          <cell r="H988" t="str">
            <v>X</v>
          </cell>
          <cell r="I988" t="str">
            <v>X</v>
          </cell>
          <cell r="K988" t="str">
            <v/>
          </cell>
        </row>
        <row r="989">
          <cell r="C989" t="str">
            <v>TO-GYM-4D</v>
          </cell>
          <cell r="D989" t="str">
            <v>Dominika Klasová</v>
          </cell>
          <cell r="E989">
            <v>904037518</v>
          </cell>
          <cell r="F989" t="str">
            <v>dominikaklasova7@gmail.com</v>
          </cell>
          <cell r="G989" t="str">
            <v>X</v>
          </cell>
          <cell r="H989" t="str">
            <v>x</v>
          </cell>
          <cell r="I989" t="str">
            <v>X</v>
          </cell>
          <cell r="K989" t="str">
            <v/>
          </cell>
        </row>
        <row r="990">
          <cell r="C990" t="str">
            <v>TO-OA-4C</v>
          </cell>
          <cell r="D990" t="str">
            <v>Kristína Babišová</v>
          </cell>
          <cell r="E990">
            <v>917858688</v>
          </cell>
          <cell r="F990" t="str">
            <v>kika20_10@azet.sk</v>
          </cell>
          <cell r="G990" t="str">
            <v>X</v>
          </cell>
          <cell r="H990" t="str">
            <v>X</v>
          </cell>
          <cell r="I990" t="str">
            <v>X</v>
          </cell>
          <cell r="K990" t="str">
            <v/>
          </cell>
        </row>
        <row r="991">
          <cell r="C991" t="str">
            <v>TO-OAS-4C</v>
          </cell>
          <cell r="D991" t="str">
            <v>Zuzka Valachová</v>
          </cell>
          <cell r="E991">
            <v>950217559</v>
          </cell>
          <cell r="F991" t="str">
            <v>zuzana88854@gmail.com</v>
          </cell>
          <cell r="G991" t="str">
            <v>X</v>
          </cell>
          <cell r="H991" t="str">
            <v>X</v>
          </cell>
          <cell r="I991" t="str">
            <v>X</v>
          </cell>
          <cell r="K991" t="str">
            <v/>
          </cell>
        </row>
        <row r="992">
          <cell r="C992" t="str">
            <v>TO-OAS-5B (5r)</v>
          </cell>
          <cell r="D992" t="str">
            <v>Daniela Michlíková</v>
          </cell>
          <cell r="E992">
            <v>915568407</v>
          </cell>
          <cell r="F992" t="str">
            <v>dada17.9@azet.sk</v>
          </cell>
          <cell r="G992" t="str">
            <v>X</v>
          </cell>
          <cell r="H992" t="str">
            <v>X</v>
          </cell>
          <cell r="I992" t="str">
            <v>X</v>
          </cell>
          <cell r="K992" t="str">
            <v/>
          </cell>
        </row>
        <row r="993">
          <cell r="C993" t="str">
            <v>TO-SK-4T</v>
          </cell>
          <cell r="D993" t="str">
            <v>Kristína Matúšová</v>
          </cell>
          <cell r="E993">
            <v>902237296</v>
          </cell>
          <cell r="F993" t="str">
            <v>kitition@gmail.com</v>
          </cell>
          <cell r="G993" t="str">
            <v>X</v>
          </cell>
          <cell r="H993" t="str">
            <v>X</v>
          </cell>
          <cell r="I993" t="str">
            <v>X</v>
          </cell>
          <cell r="K993" t="str">
            <v/>
          </cell>
        </row>
        <row r="994">
          <cell r="C994" t="str">
            <v>TO-SOSAGR-2N</v>
          </cell>
          <cell r="D994" t="str">
            <v>Martin Turóczi</v>
          </cell>
          <cell r="E994">
            <v>904192318</v>
          </cell>
          <cell r="F994" t="str">
            <v>martin95652@azet.sk</v>
          </cell>
          <cell r="G994" t="str">
            <v>X</v>
          </cell>
          <cell r="H994" t="str">
            <v>X</v>
          </cell>
          <cell r="K994" t="str">
            <v/>
          </cell>
        </row>
        <row r="995">
          <cell r="C995" t="str">
            <v>TO-SOSD-4C</v>
          </cell>
          <cell r="D995" t="str">
            <v>Viktória Dubná</v>
          </cell>
          <cell r="E995">
            <v>904167739</v>
          </cell>
          <cell r="F995" t="str">
            <v>vikydubna@gmail.com</v>
          </cell>
          <cell r="G995" t="str">
            <v>X</v>
          </cell>
          <cell r="H995" t="str">
            <v>X</v>
          </cell>
          <cell r="I995" t="str">
            <v>X</v>
          </cell>
          <cell r="K995" t="str">
            <v/>
          </cell>
        </row>
        <row r="996">
          <cell r="C996" t="str">
            <v>TO-SOSTaS-4A</v>
          </cell>
          <cell r="D996" t="str">
            <v>Miška Bronišová</v>
          </cell>
          <cell r="E996">
            <v>902638093</v>
          </cell>
          <cell r="F996" t="str">
            <v>miska.sandra69@gmail.com</v>
          </cell>
          <cell r="G996" t="str">
            <v>X</v>
          </cell>
          <cell r="H996" t="str">
            <v>X</v>
          </cell>
          <cell r="K996" t="str">
            <v/>
          </cell>
        </row>
        <row r="997">
          <cell r="C997" t="str">
            <v>TO-SPASA-4A</v>
          </cell>
          <cell r="D997" t="str">
            <v>Denisa Kúdelová</v>
          </cell>
          <cell r="E997">
            <v>902610077</v>
          </cell>
          <cell r="F997" t="str">
            <v>77denisa7@azet.sk</v>
          </cell>
          <cell r="G997" t="str">
            <v>X</v>
          </cell>
          <cell r="H997" t="str">
            <v>X</v>
          </cell>
          <cell r="I997" t="str">
            <v>X</v>
          </cell>
          <cell r="K997" t="str">
            <v/>
          </cell>
        </row>
        <row r="998">
          <cell r="C998" t="str">
            <v>TO-SPASA-4A</v>
          </cell>
          <cell r="D998" t="str">
            <v>Adriána Helbichová</v>
          </cell>
          <cell r="E998">
            <v>904543129</v>
          </cell>
          <cell r="F998" t="str">
            <v>helbichovaassos@gmail.com</v>
          </cell>
          <cell r="G998" t="str">
            <v>X</v>
          </cell>
          <cell r="H998" t="str">
            <v>X</v>
          </cell>
          <cell r="K998" t="str">
            <v/>
          </cell>
        </row>
        <row r="999">
          <cell r="C999" t="str">
            <v>TO-SZS-4MAS</v>
          </cell>
          <cell r="D999" t="str">
            <v>Miriam Madejová</v>
          </cell>
          <cell r="E999">
            <v>915181508</v>
          </cell>
          <cell r="F999" t="str">
            <v>mim.madejova@gmail.com</v>
          </cell>
          <cell r="G999" t="str">
            <v>X</v>
          </cell>
          <cell r="H999" t="str">
            <v>X</v>
          </cell>
          <cell r="I999" t="str">
            <v>X</v>
          </cell>
          <cell r="K999" t="str">
            <v/>
          </cell>
        </row>
        <row r="1000">
          <cell r="C1000" t="str">
            <v>TR-PASA-4B</v>
          </cell>
          <cell r="D1000" t="str">
            <v xml:space="preserve">Andrea Graňaková </v>
          </cell>
          <cell r="E1000">
            <v>909128939</v>
          </cell>
          <cell r="F1000" t="str">
            <v>bibkachrenekova@gmail.com</v>
          </cell>
          <cell r="G1000" t="str">
            <v/>
          </cell>
          <cell r="H1000" t="str">
            <v>X</v>
          </cell>
          <cell r="I1000" t="str">
            <v>X</v>
          </cell>
          <cell r="K1000" t="str">
            <v/>
          </cell>
        </row>
        <row r="1001">
          <cell r="C1001" t="str">
            <v>TR-PASA-4D</v>
          </cell>
          <cell r="D1001" t="str">
            <v>Alexandra Gašparová</v>
          </cell>
          <cell r="E1001">
            <v>944692114</v>
          </cell>
          <cell r="F1001" t="str">
            <v>alexa.blacky13@gmail.com</v>
          </cell>
          <cell r="G1001" t="str">
            <v>X</v>
          </cell>
          <cell r="H1001" t="str">
            <v>X</v>
          </cell>
          <cell r="K1001" t="str">
            <v/>
          </cell>
        </row>
        <row r="1002">
          <cell r="C1002" t="str">
            <v>Trebisov-CG-4AB</v>
          </cell>
          <cell r="D1002" t="str">
            <v>Katarína Oravcová</v>
          </cell>
          <cell r="E1002">
            <v>918223770</v>
          </cell>
          <cell r="F1002" t="str">
            <v>katarinaoravcova00@gmail.com</v>
          </cell>
          <cell r="G1002" t="str">
            <v>4x</v>
          </cell>
          <cell r="H1002" t="str">
            <v>X</v>
          </cell>
          <cell r="K1002" t="str">
            <v/>
          </cell>
        </row>
        <row r="1003">
          <cell r="C1003" t="str">
            <v>Trebisov-SSOS-4G</v>
          </cell>
          <cell r="D1003" t="str">
            <v>Diana Farkašová</v>
          </cell>
          <cell r="E1003">
            <v>915395400</v>
          </cell>
          <cell r="F1003" t="str">
            <v>farkasovadiana3@gmail.com</v>
          </cell>
          <cell r="G1003" t="str">
            <v>X</v>
          </cell>
          <cell r="H1003" t="str">
            <v>X</v>
          </cell>
          <cell r="K1003" t="str">
            <v/>
          </cell>
        </row>
        <row r="1004">
          <cell r="C1004" t="str">
            <v>TrenTeplice-ŠG-4SA</v>
          </cell>
          <cell r="D1004" t="str">
            <v>Darina Jančovičová</v>
          </cell>
          <cell r="E1004">
            <v>940544072</v>
          </cell>
          <cell r="F1004" t="str">
            <v>darinajancovicova2000@gmail.com</v>
          </cell>
          <cell r="G1004" t="str">
            <v>X</v>
          </cell>
          <cell r="H1004" t="str">
            <v>X</v>
          </cell>
          <cell r="K1004" t="str">
            <v/>
          </cell>
        </row>
        <row r="1005">
          <cell r="C1005" t="str">
            <v>TrenTeplice-ŠG-OKT</v>
          </cell>
          <cell r="D1005" t="str">
            <v>Sofia Gabrišová</v>
          </cell>
          <cell r="E1005">
            <v>919271863</v>
          </cell>
          <cell r="F1005" t="str">
            <v>sophiagabrisova.skola@gmail.com</v>
          </cell>
          <cell r="G1005" t="str">
            <v>X</v>
          </cell>
          <cell r="H1005" t="str">
            <v>X</v>
          </cell>
          <cell r="I1005" t="str">
            <v>X</v>
          </cell>
          <cell r="K1005" t="str">
            <v/>
          </cell>
        </row>
        <row r="1006">
          <cell r="C1006" t="str">
            <v>TRS-GYM-4A</v>
          </cell>
          <cell r="D1006" t="str">
            <v>Žaneta Števaňáková</v>
          </cell>
          <cell r="E1006">
            <v>910343557</v>
          </cell>
          <cell r="F1006" t="str">
            <v>zstevanakova@gmail.com</v>
          </cell>
          <cell r="G1006" t="str">
            <v>X</v>
          </cell>
          <cell r="H1006" t="str">
            <v>X</v>
          </cell>
          <cell r="I1006" t="str">
            <v>X</v>
          </cell>
          <cell r="K1006" t="str">
            <v/>
          </cell>
        </row>
        <row r="1007">
          <cell r="C1007" t="str">
            <v>TRS-GYM-4C</v>
          </cell>
          <cell r="D1007" t="str">
            <v>Alexandra Bečková</v>
          </cell>
          <cell r="E1007">
            <v>903154771</v>
          </cell>
          <cell r="F1007" t="str">
            <v>beckova.alexandra@orava.eu</v>
          </cell>
          <cell r="G1007" t="str">
            <v>X</v>
          </cell>
          <cell r="H1007" t="str">
            <v>X</v>
          </cell>
          <cell r="I1007" t="str">
            <v>X</v>
          </cell>
          <cell r="K1007" t="str">
            <v/>
          </cell>
        </row>
        <row r="1008">
          <cell r="C1008" t="str">
            <v>TRS-GYM-OKT</v>
          </cell>
          <cell r="D1008" t="str">
            <v>Emma Hrubošová</v>
          </cell>
          <cell r="E1008">
            <v>949779311</v>
          </cell>
          <cell r="F1008" t="str">
            <v>emmahrubosova304@gmail.com</v>
          </cell>
          <cell r="G1008" t="str">
            <v>=</v>
          </cell>
          <cell r="H1008" t="str">
            <v>X</v>
          </cell>
          <cell r="K1008" t="str">
            <v/>
          </cell>
        </row>
        <row r="1009">
          <cell r="C1009" t="str">
            <v>TT-AG-4AG</v>
          </cell>
          <cell r="D1009" t="str">
            <v>Sebastián Gomola</v>
          </cell>
          <cell r="E1009">
            <v>904231826</v>
          </cell>
          <cell r="F1009" t="str">
            <v>sebo.gomola@gmail.com</v>
          </cell>
          <cell r="G1009" t="str">
            <v>X</v>
          </cell>
          <cell r="H1009" t="str">
            <v>X</v>
          </cell>
          <cell r="K1009" t="str">
            <v/>
          </cell>
        </row>
        <row r="1010">
          <cell r="C1010" t="str">
            <v>TT-GAM-4B</v>
          </cell>
          <cell r="D1010" t="str">
            <v>Simona Reháková</v>
          </cell>
          <cell r="E1010">
            <v>917745311</v>
          </cell>
          <cell r="F1010" t="str">
            <v>rehakovasimona3@gmail.com</v>
          </cell>
          <cell r="G1010" t="str">
            <v>X</v>
          </cell>
          <cell r="H1010" t="str">
            <v>X</v>
          </cell>
          <cell r="K1010" t="str">
            <v/>
          </cell>
        </row>
        <row r="1011">
          <cell r="C1011" t="str">
            <v>TT-GJH-4A</v>
          </cell>
          <cell r="D1011" t="str">
            <v>Alica Drobná</v>
          </cell>
          <cell r="E1011">
            <v>908638762</v>
          </cell>
          <cell r="F1011" t="str">
            <v>alica.drobna@gmail.com</v>
          </cell>
          <cell r="G1011" t="str">
            <v>X</v>
          </cell>
          <cell r="H1011" t="str">
            <v>X</v>
          </cell>
          <cell r="I1011" t="str">
            <v>X</v>
          </cell>
          <cell r="K1011" t="str">
            <v/>
          </cell>
        </row>
        <row r="1012">
          <cell r="C1012" t="str">
            <v>TT-GJH-4B</v>
          </cell>
          <cell r="D1012" t="str">
            <v>Klára Gurovičová</v>
          </cell>
          <cell r="E1012">
            <v>948046189</v>
          </cell>
          <cell r="F1012" t="str">
            <v>klaragurovicova@gmail.com</v>
          </cell>
          <cell r="G1012" t="str">
            <v>X</v>
          </cell>
          <cell r="H1012" t="str">
            <v>X</v>
          </cell>
          <cell r="I1012" t="str">
            <v>X</v>
          </cell>
          <cell r="K1012" t="str">
            <v/>
          </cell>
        </row>
        <row r="1013">
          <cell r="C1013" t="str">
            <v>TT-GJH-5E (5r)</v>
          </cell>
          <cell r="D1013" t="str">
            <v>Natália Páleníková</v>
          </cell>
          <cell r="E1013">
            <v>949181788</v>
          </cell>
          <cell r="F1013" t="str">
            <v>n.palenikova111@gmail.com</v>
          </cell>
          <cell r="G1013" t="str">
            <v>=</v>
          </cell>
          <cell r="H1013" t="str">
            <v>X</v>
          </cell>
          <cell r="K1013" t="str">
            <v/>
          </cell>
        </row>
        <row r="1014">
          <cell r="C1014" t="str">
            <v>TT-GJH-OKT</v>
          </cell>
          <cell r="D1014" t="str">
            <v>Laura Bokorová</v>
          </cell>
          <cell r="E1014">
            <v>907955559</v>
          </cell>
          <cell r="F1014" t="str">
            <v>laura.bokorova@gmail.com</v>
          </cell>
          <cell r="G1014" t="str">
            <v>X</v>
          </cell>
          <cell r="H1014" t="str">
            <v>X</v>
          </cell>
          <cell r="K1014" t="str">
            <v/>
          </cell>
        </row>
        <row r="1015">
          <cell r="C1015" t="str">
            <v>TT-GOS-4K</v>
          </cell>
          <cell r="D1015" t="str">
            <v>Nikola Eliášová</v>
          </cell>
          <cell r="E1015">
            <v>948277747</v>
          </cell>
          <cell r="F1015" t="str">
            <v>nikolaeliasova795@gmail.com</v>
          </cell>
          <cell r="G1015" t="str">
            <v>X</v>
          </cell>
          <cell r="H1015" t="str">
            <v>X</v>
          </cell>
          <cell r="K1015" t="str">
            <v/>
          </cell>
        </row>
        <row r="1016">
          <cell r="C1016" t="str">
            <v>TT-OA-4A</v>
          </cell>
          <cell r="D1016" t="str">
            <v>Barbora Blahová</v>
          </cell>
          <cell r="E1016">
            <v>917186566</v>
          </cell>
          <cell r="F1016" t="str">
            <v>bar.bla007@gmail.com</v>
          </cell>
          <cell r="G1016" t="str">
            <v>X</v>
          </cell>
          <cell r="H1016" t="str">
            <v>X</v>
          </cell>
          <cell r="I1016" t="str">
            <v>X</v>
          </cell>
          <cell r="K1016" t="str">
            <v/>
          </cell>
        </row>
        <row r="1017">
          <cell r="C1017" t="str">
            <v>TT-OA-5E (5r)</v>
          </cell>
          <cell r="D1017" t="str">
            <v>Anna Fridrichová</v>
          </cell>
          <cell r="E1017">
            <v>904859839</v>
          </cell>
          <cell r="F1017" t="str">
            <v>fridrichovanna@gmail.com</v>
          </cell>
          <cell r="G1017" t="str">
            <v>X</v>
          </cell>
          <cell r="H1017" t="str">
            <v>X</v>
          </cell>
          <cell r="K1017" t="str">
            <v/>
          </cell>
        </row>
        <row r="1018">
          <cell r="C1018" t="str">
            <v>TT-OAS-2NA</v>
          </cell>
          <cell r="D1018" t="str">
            <v>Peter Švec</v>
          </cell>
          <cell r="E1018">
            <v>919219904</v>
          </cell>
          <cell r="F1018" t="str">
            <v>Petersvec247@gmail.com</v>
          </cell>
          <cell r="G1018" t="str">
            <v>X</v>
          </cell>
          <cell r="K1018" t="str">
            <v/>
          </cell>
        </row>
        <row r="1019">
          <cell r="C1019" t="str">
            <v>TT-OAS-4SA</v>
          </cell>
          <cell r="D1019" t="str">
            <v>Alexandra Kučerová</v>
          </cell>
          <cell r="E1019">
            <v>902035788</v>
          </cell>
          <cell r="F1019" t="str">
            <v>saska.kuc69@gmail.com</v>
          </cell>
          <cell r="G1019" t="str">
            <v>X</v>
          </cell>
          <cell r="H1019" t="str">
            <v>X</v>
          </cell>
          <cell r="K1019" t="str">
            <v/>
          </cell>
        </row>
        <row r="1020">
          <cell r="C1020" t="str">
            <v>TT-PASA-4MS</v>
          </cell>
          <cell r="D1020" t="str">
            <v>Janka Novotná</v>
          </cell>
          <cell r="E1020">
            <v>948555171</v>
          </cell>
          <cell r="F1020" t="str">
            <v>novotna.janka005@gmail.com</v>
          </cell>
          <cell r="G1020" t="str">
            <v>X</v>
          </cell>
          <cell r="H1020" t="str">
            <v>X</v>
          </cell>
          <cell r="I1020" t="str">
            <v>X</v>
          </cell>
          <cell r="K1020" t="str">
            <v/>
          </cell>
        </row>
        <row r="1021">
          <cell r="C1021" t="str">
            <v>TT-SOSA-4B</v>
          </cell>
          <cell r="D1021" t="str">
            <v>Šimon Gajdy</v>
          </cell>
          <cell r="E1021">
            <v>949152133</v>
          </cell>
          <cell r="F1021" t="str">
            <v>simongajdy@zoznam.sk</v>
          </cell>
          <cell r="G1021" t="str">
            <v>X</v>
          </cell>
          <cell r="K1021" t="str">
            <v/>
          </cell>
        </row>
        <row r="1022">
          <cell r="C1022" t="str">
            <v>TT-SOSE-4C</v>
          </cell>
          <cell r="D1022" t="str">
            <v>Teodor Čech</v>
          </cell>
          <cell r="E1022">
            <v>911211885</v>
          </cell>
          <cell r="F1022" t="str">
            <v>teocech1@gmail.com</v>
          </cell>
          <cell r="G1022" t="str">
            <v>X</v>
          </cell>
          <cell r="H1022" t="str">
            <v>X</v>
          </cell>
          <cell r="K1022" t="str">
            <v/>
          </cell>
        </row>
        <row r="1023">
          <cell r="C1023" t="str">
            <v>TT-SOSE-4D</v>
          </cell>
          <cell r="D1023" t="str">
            <v>Stano Chvostal</v>
          </cell>
          <cell r="E1023">
            <v>904666039</v>
          </cell>
          <cell r="F1023" t="str">
            <v>chvostalstano@gmail.com</v>
          </cell>
          <cell r="G1023" t="str">
            <v>X</v>
          </cell>
          <cell r="K1023" t="str">
            <v/>
          </cell>
        </row>
        <row r="1024">
          <cell r="C1024" t="str">
            <v>TT-SOSE-4F</v>
          </cell>
          <cell r="D1024" t="str">
            <v>Adam Štetka</v>
          </cell>
          <cell r="E1024">
            <v>902535233</v>
          </cell>
          <cell r="F1024" t="str">
            <v>adamstetka20@gmail.com</v>
          </cell>
          <cell r="G1024" t="str">
            <v>X</v>
          </cell>
          <cell r="K1024" t="str">
            <v/>
          </cell>
        </row>
        <row r="1025">
          <cell r="C1025" t="str">
            <v>TT-SPS-4EB</v>
          </cell>
          <cell r="D1025" t="str">
            <v>Adrián Očkovský</v>
          </cell>
          <cell r="E1025">
            <v>902055203</v>
          </cell>
          <cell r="F1025" t="str">
            <v>ockovskyadrian@gmail.com</v>
          </cell>
          <cell r="G1025" t="str">
            <v>X</v>
          </cell>
          <cell r="H1025" t="str">
            <v>X</v>
          </cell>
          <cell r="K1025" t="str">
            <v/>
          </cell>
        </row>
        <row r="1026">
          <cell r="C1026" t="str">
            <v>TT-SPS-4M</v>
          </cell>
          <cell r="D1026" t="str">
            <v>Emma Pastieriková</v>
          </cell>
          <cell r="E1026">
            <v>902676595</v>
          </cell>
          <cell r="F1026" t="str">
            <v>emmapk1994@gmail.com</v>
          </cell>
          <cell r="G1026" t="str">
            <v>=</v>
          </cell>
          <cell r="H1026" t="str">
            <v>X</v>
          </cell>
          <cell r="K1026" t="str">
            <v/>
          </cell>
        </row>
        <row r="1027">
          <cell r="C1027" t="str">
            <v>TT-SPS-4S</v>
          </cell>
          <cell r="D1027" t="str">
            <v>Andrej Sabadoš</v>
          </cell>
          <cell r="E1027">
            <v>915422826</v>
          </cell>
          <cell r="F1027" t="str">
            <v>a.sabados@centrum.sk</v>
          </cell>
          <cell r="G1027" t="str">
            <v>X</v>
          </cell>
          <cell r="H1027" t="str">
            <v>X</v>
          </cell>
          <cell r="K1027" t="str">
            <v/>
          </cell>
        </row>
        <row r="1028">
          <cell r="C1028" t="str">
            <v>TT-SPSD-4D</v>
          </cell>
          <cell r="D1028" t="str">
            <v>Katarína Kubíková</v>
          </cell>
          <cell r="E1028">
            <v>902505927</v>
          </cell>
          <cell r="F1028" t="str">
            <v>katkakubikova76@gmail.com</v>
          </cell>
          <cell r="G1028" t="str">
            <v>X</v>
          </cell>
          <cell r="H1028" t="str">
            <v>X</v>
          </cell>
          <cell r="K1028" t="str">
            <v/>
          </cell>
        </row>
        <row r="1029">
          <cell r="C1029" t="str">
            <v>TT-SPSS-4A</v>
          </cell>
          <cell r="D1029" t="str">
            <v>Adela Benedikovičová</v>
          </cell>
          <cell r="E1029">
            <v>948269898</v>
          </cell>
          <cell r="F1029" t="str">
            <v>adelabenedikovicova@gmail.com</v>
          </cell>
          <cell r="G1029" t="str">
            <v>X</v>
          </cell>
          <cell r="H1029" t="str">
            <v>X</v>
          </cell>
          <cell r="I1029" t="str">
            <v>X</v>
          </cell>
          <cell r="K1029" t="str">
            <v/>
          </cell>
        </row>
        <row r="1030">
          <cell r="C1030" t="str">
            <v>TT-SPSS-4B</v>
          </cell>
          <cell r="D1030" t="str">
            <v>Tamara Šafranková</v>
          </cell>
          <cell r="E1030">
            <v>949351740</v>
          </cell>
          <cell r="F1030" t="str">
            <v>tamara.safrankova810@gmail.com</v>
          </cell>
          <cell r="G1030" t="str">
            <v>X</v>
          </cell>
          <cell r="H1030" t="str">
            <v>X</v>
          </cell>
          <cell r="I1030" t="str">
            <v>X</v>
          </cell>
          <cell r="K1030" t="str">
            <v/>
          </cell>
        </row>
        <row r="1031">
          <cell r="C1031" t="str">
            <v>TT-SPSS-4C</v>
          </cell>
          <cell r="D1031" t="str">
            <v>Viktória Škreková</v>
          </cell>
          <cell r="E1031">
            <v>915439277</v>
          </cell>
          <cell r="F1031" t="str">
            <v>viktoriaskrekova@gmail.com</v>
          </cell>
          <cell r="G1031" t="str">
            <v>X</v>
          </cell>
          <cell r="H1031" t="str">
            <v>X</v>
          </cell>
          <cell r="I1031" t="str">
            <v>X</v>
          </cell>
          <cell r="K1031" t="str">
            <v/>
          </cell>
        </row>
        <row r="1032">
          <cell r="C1032" t="str">
            <v>TT-SSOS-4M</v>
          </cell>
          <cell r="D1032" t="str">
            <v>Patrik Čirka</v>
          </cell>
          <cell r="E1032">
            <v>911107905</v>
          </cell>
          <cell r="F1032" t="str">
            <v>patojazdec@gmail.com</v>
          </cell>
          <cell r="G1032" t="str">
            <v>X</v>
          </cell>
          <cell r="H1032" t="str">
            <v>X</v>
          </cell>
          <cell r="I1032" t="str">
            <v>X</v>
          </cell>
          <cell r="K1032" t="str">
            <v/>
          </cell>
        </row>
        <row r="1033">
          <cell r="C1033" t="str">
            <v>TT-ŠG-4B</v>
          </cell>
          <cell r="D1033" t="str">
            <v>Veronika Repová</v>
          </cell>
          <cell r="E1033">
            <v>910273558</v>
          </cell>
          <cell r="F1033" t="str">
            <v xml:space="preserve">veronika.sani@gmail.com </v>
          </cell>
          <cell r="G1033" t="str">
            <v>X</v>
          </cell>
          <cell r="H1033" t="str">
            <v>X</v>
          </cell>
          <cell r="K1033" t="str">
            <v/>
          </cell>
        </row>
        <row r="1034">
          <cell r="C1034" t="str">
            <v>TVR-GYM-OKT</v>
          </cell>
          <cell r="D1034" t="str">
            <v>Simona Štiptová</v>
          </cell>
          <cell r="E1034">
            <v>911265919</v>
          </cell>
          <cell r="F1034" t="str">
            <v xml:space="preserve">sima.stiptova@gmail.com </v>
          </cell>
          <cell r="G1034" t="str">
            <v>X</v>
          </cell>
          <cell r="H1034" t="str">
            <v>X</v>
          </cell>
          <cell r="K1034" t="str">
            <v/>
          </cell>
        </row>
        <row r="1035">
          <cell r="C1035" t="str">
            <v>TVR-SOSL-4C</v>
          </cell>
          <cell r="D1035" t="str">
            <v>Tomáš Blažeňák</v>
          </cell>
          <cell r="E1035">
            <v>903402789</v>
          </cell>
          <cell r="F1035" t="str">
            <v>tomasblazenak1@gmail.com</v>
          </cell>
          <cell r="G1035" t="str">
            <v>X</v>
          </cell>
          <cell r="H1035" t="str">
            <v>X</v>
          </cell>
          <cell r="I1035" t="str">
            <v>X</v>
          </cell>
          <cell r="K1035" t="str">
            <v/>
          </cell>
        </row>
        <row r="1036">
          <cell r="C1036" t="str">
            <v>TVR-SS-4B</v>
          </cell>
          <cell r="D1036" t="str">
            <v>Ján Šurinčík</v>
          </cell>
          <cell r="E1036">
            <v>918145112</v>
          </cell>
          <cell r="F1036" t="str">
            <v>janosurincik8@gmail.com</v>
          </cell>
          <cell r="G1036" t="str">
            <v>X</v>
          </cell>
          <cell r="H1036" t="str">
            <v>=</v>
          </cell>
          <cell r="K1036" t="str">
            <v/>
          </cell>
        </row>
        <row r="1037">
          <cell r="C1037" t="str">
            <v>TVR-SS-4D</v>
          </cell>
          <cell r="D1037" t="str">
            <v>Nikola Slovíková</v>
          </cell>
          <cell r="E1037">
            <v>940657735</v>
          </cell>
          <cell r="F1037" t="str">
            <v>nikola.slovik@gmail.com</v>
          </cell>
          <cell r="G1037" t="str">
            <v>X</v>
          </cell>
          <cell r="H1037" t="str">
            <v>X</v>
          </cell>
          <cell r="I1037" t="str">
            <v>X</v>
          </cell>
          <cell r="K1037" t="str">
            <v/>
          </cell>
        </row>
        <row r="1038">
          <cell r="C1038" t="str">
            <v>VelKapusany-GYM-4A</v>
          </cell>
          <cell r="D1038" t="str">
            <v>Nikoletta Battányi</v>
          </cell>
          <cell r="E1038">
            <v>915422664</v>
          </cell>
          <cell r="F1038" t="str">
            <v>battyanyi.nikolett@icloud.com</v>
          </cell>
          <cell r="G1038" t="str">
            <v>X</v>
          </cell>
          <cell r="H1038" t="str">
            <v>X</v>
          </cell>
          <cell r="I1038" t="str">
            <v>X</v>
          </cell>
          <cell r="J1038" t="str">
            <v>T</v>
          </cell>
          <cell r="K1038">
            <v>20</v>
          </cell>
        </row>
        <row r="1039">
          <cell r="C1039" t="str">
            <v>VelKapusany-GYM-4B</v>
          </cell>
          <cell r="D1039" t="str">
            <v>Vivien Tóthová</v>
          </cell>
          <cell r="E1039">
            <v>917732884</v>
          </cell>
          <cell r="F1039" t="str">
            <v>tothvivi217@gmail.com</v>
          </cell>
          <cell r="G1039" t="str">
            <v>X</v>
          </cell>
          <cell r="H1039" t="str">
            <v>X</v>
          </cell>
          <cell r="K1039" t="str">
            <v/>
          </cell>
        </row>
        <row r="1040">
          <cell r="C1040" t="str">
            <v>VelKapusany-SOS-4ES</v>
          </cell>
          <cell r="D1040" t="str">
            <v>Mgr. Tibor Muszka</v>
          </cell>
          <cell r="E1040">
            <v>918100064</v>
          </cell>
          <cell r="F1040" t="str">
            <v>muszkat@azet.sk</v>
          </cell>
          <cell r="G1040" t="str">
            <v>X</v>
          </cell>
          <cell r="K1040" t="str">
            <v/>
          </cell>
        </row>
        <row r="1041">
          <cell r="C1041" t="str">
            <v>VelkyMeder-OA-4A</v>
          </cell>
          <cell r="D1041" t="str">
            <v xml:space="preserve">Anita László </v>
          </cell>
          <cell r="E1041">
            <v>907703595</v>
          </cell>
          <cell r="F1041" t="str">
            <v>anitalaszlo@icloud.com</v>
          </cell>
          <cell r="G1041" t="str">
            <v>X</v>
          </cell>
          <cell r="H1041" t="str">
            <v>X</v>
          </cell>
          <cell r="I1041" t="str">
            <v>X</v>
          </cell>
          <cell r="K1041" t="str">
            <v/>
          </cell>
        </row>
        <row r="1042">
          <cell r="C1042" t="str">
            <v>VK-GYM-OKT</v>
          </cell>
          <cell r="D1042" t="str">
            <v>Júlia Vaňová</v>
          </cell>
          <cell r="E1042">
            <v>904120177</v>
          </cell>
          <cell r="F1042" t="str">
            <v xml:space="preserve">milujemekvintu@gmail.com										</v>
          </cell>
          <cell r="G1042" t="str">
            <v>X</v>
          </cell>
          <cell r="H1042" t="str">
            <v>X</v>
          </cell>
          <cell r="I1042" t="str">
            <v>X</v>
          </cell>
          <cell r="K1042" t="str">
            <v/>
          </cell>
        </row>
        <row r="1043">
          <cell r="C1043" t="str">
            <v>VK-SOS-4B</v>
          </cell>
          <cell r="D1043" t="str">
            <v>Dušana Zuzinová</v>
          </cell>
          <cell r="E1043">
            <v>944539927</v>
          </cell>
          <cell r="F1043" t="str">
            <v>duddie139@gmail.com</v>
          </cell>
          <cell r="G1043" t="str">
            <v>X</v>
          </cell>
          <cell r="H1043" t="str">
            <v>X</v>
          </cell>
          <cell r="I1043" t="str">
            <v>X</v>
          </cell>
          <cell r="K1043" t="str">
            <v/>
          </cell>
        </row>
        <row r="1044">
          <cell r="C1044" t="str">
            <v>VNT-GYM-4A</v>
          </cell>
          <cell r="D1044" t="str">
            <v>Natália Krudyová</v>
          </cell>
          <cell r="E1044">
            <v>915336299</v>
          </cell>
          <cell r="F1044" t="str">
            <v>nataly.krudyova@gmail.com</v>
          </cell>
          <cell r="G1044" t="str">
            <v>X</v>
          </cell>
          <cell r="H1044" t="str">
            <v>X</v>
          </cell>
          <cell r="K1044" t="str">
            <v/>
          </cell>
        </row>
        <row r="1045">
          <cell r="C1045" t="str">
            <v>VNT-SOS-4A</v>
          </cell>
          <cell r="D1045" t="str">
            <v>Nora Mikčová</v>
          </cell>
          <cell r="E1045">
            <v>948065878</v>
          </cell>
          <cell r="F1045" t="str">
            <v>nmikcova@gmail.com</v>
          </cell>
          <cell r="G1045" t="str">
            <v>X</v>
          </cell>
          <cell r="H1045" t="str">
            <v>X</v>
          </cell>
          <cell r="K1045" t="str">
            <v/>
          </cell>
        </row>
        <row r="1046">
          <cell r="C1046" t="str">
            <v>Vrbove-GYM-4A</v>
          </cell>
          <cell r="D1046" t="str">
            <v>Mária Kupcová</v>
          </cell>
          <cell r="E1046">
            <v>948175578</v>
          </cell>
          <cell r="F1046" t="str">
            <v>marienkakupcova@gmail.com</v>
          </cell>
          <cell r="G1046" t="str">
            <v>X</v>
          </cell>
          <cell r="H1046" t="str">
            <v>X</v>
          </cell>
          <cell r="I1046" t="str">
            <v>X</v>
          </cell>
          <cell r="K1046" t="str">
            <v/>
          </cell>
        </row>
        <row r="1047">
          <cell r="C1047" t="str">
            <v>Vrutky-GYM-4A</v>
          </cell>
          <cell r="D1047" t="str">
            <v>Nikola Gajdošová</v>
          </cell>
          <cell r="E1047">
            <v>910666088</v>
          </cell>
          <cell r="F1047" t="str">
            <v>nikolagajdosova9@gmail.com</v>
          </cell>
          <cell r="G1047" t="str">
            <v>X</v>
          </cell>
          <cell r="H1047" t="str">
            <v>X</v>
          </cell>
          <cell r="I1047" t="str">
            <v>X</v>
          </cell>
          <cell r="K1047" t="str">
            <v/>
          </cell>
        </row>
        <row r="1048">
          <cell r="C1048" t="str">
            <v>Wien-GYM-8</v>
          </cell>
          <cell r="D1048" t="str">
            <v>ALEXANDRA SEDLÁKOVÁ</v>
          </cell>
          <cell r="E1048">
            <v>918957899</v>
          </cell>
          <cell r="F1048" t="str">
            <v>sedlakova161@icloud.com</v>
          </cell>
          <cell r="G1048" t="str">
            <v>X</v>
          </cell>
          <cell r="K1048" t="str">
            <v/>
          </cell>
        </row>
        <row r="1049">
          <cell r="C1049" t="str">
            <v>ZA-BG-5E (5r)</v>
          </cell>
          <cell r="D1049" t="str">
            <v>Ema Plevová</v>
          </cell>
          <cell r="E1049">
            <v>908424930</v>
          </cell>
          <cell r="F1049" t="str">
            <v>plevova.ema@gmail.com</v>
          </cell>
          <cell r="G1049" t="str">
            <v>X</v>
          </cell>
          <cell r="H1049" t="str">
            <v>X</v>
          </cell>
          <cell r="I1049" t="str">
            <v>X</v>
          </cell>
          <cell r="K1049" t="str">
            <v/>
          </cell>
        </row>
        <row r="1050">
          <cell r="C1050" t="str">
            <v>ZA-BYT-2N</v>
          </cell>
          <cell r="D1050" t="str">
            <v>Denisa Vráblová</v>
          </cell>
          <cell r="E1050">
            <v>944592091</v>
          </cell>
          <cell r="F1050" t="str">
            <v>jamborova.miska@gmail.com</v>
          </cell>
          <cell r="G1050" t="str">
            <v>=</v>
          </cell>
          <cell r="H1050" t="str">
            <v>X</v>
          </cell>
          <cell r="K1050" t="str">
            <v/>
          </cell>
        </row>
        <row r="1051">
          <cell r="C1051" t="str">
            <v>ZA-DA-2AN</v>
          </cell>
          <cell r="D1051" t="str">
            <v xml:space="preserve">Tomáš Gar </v>
          </cell>
          <cell r="E1051">
            <v>902742682</v>
          </cell>
          <cell r="F1051" t="str">
            <v>zs.tomas.garbier@gmail.com</v>
          </cell>
          <cell r="G1051" t="str">
            <v>=</v>
          </cell>
          <cell r="H1051" t="str">
            <v>X</v>
          </cell>
          <cell r="K1051" t="str">
            <v/>
          </cell>
        </row>
        <row r="1052">
          <cell r="C1052" t="str">
            <v>ZA-DA-4AM</v>
          </cell>
          <cell r="D1052" t="str">
            <v>Lukáš Kmeť</v>
          </cell>
          <cell r="E1052">
            <v>903844755</v>
          </cell>
          <cell r="F1052" t="str">
            <v>lkmet000@gmail.com</v>
          </cell>
          <cell r="G1052" t="str">
            <v>X</v>
          </cell>
          <cell r="H1052" t="str">
            <v>X</v>
          </cell>
          <cell r="I1052" t="str">
            <v>X</v>
          </cell>
          <cell r="K1052" t="str">
            <v/>
          </cell>
        </row>
        <row r="1053">
          <cell r="C1053" t="str">
            <v>ZA-DA-4AP</v>
          </cell>
          <cell r="D1053" t="str">
            <v>Adriána Pagáčová</v>
          </cell>
          <cell r="E1053">
            <v>949792637</v>
          </cell>
          <cell r="F1053" t="str">
            <v>apagacova316@gmail.com</v>
          </cell>
          <cell r="G1053" t="str">
            <v>X</v>
          </cell>
          <cell r="H1053" t="str">
            <v>X</v>
          </cell>
          <cell r="I1053" t="str">
            <v>X</v>
          </cell>
          <cell r="K1053" t="str">
            <v/>
          </cell>
        </row>
        <row r="1054">
          <cell r="C1054" t="str">
            <v>Za-DA-4BM</v>
          </cell>
          <cell r="D1054" t="str">
            <v>Jozef Kmeť</v>
          </cell>
          <cell r="E1054">
            <v>903976654</v>
          </cell>
          <cell r="F1054" t="str">
            <v>jozef.kmet3@gmail.com</v>
          </cell>
          <cell r="G1054" t="str">
            <v>X</v>
          </cell>
          <cell r="H1054" t="str">
            <v>X</v>
          </cell>
          <cell r="I1054" t="str">
            <v>X</v>
          </cell>
          <cell r="K1054" t="str">
            <v/>
          </cell>
        </row>
        <row r="1055">
          <cell r="C1055" t="str">
            <v>ZA-GHL-4A</v>
          </cell>
          <cell r="D1055" t="str">
            <v>Monika Machútová</v>
          </cell>
          <cell r="E1055">
            <v>910214051</v>
          </cell>
          <cell r="F1055" t="str">
            <v>monickamachutova@gmail.com</v>
          </cell>
          <cell r="G1055" t="str">
            <v>X</v>
          </cell>
          <cell r="H1055" t="str">
            <v>X</v>
          </cell>
          <cell r="I1055" t="str">
            <v>X</v>
          </cell>
          <cell r="K1055" t="str">
            <v/>
          </cell>
        </row>
        <row r="1056">
          <cell r="C1056" t="str">
            <v>ZA-GHL-4C</v>
          </cell>
          <cell r="D1056" t="str">
            <v>Erika Jantušíková</v>
          </cell>
          <cell r="E1056">
            <v>902178471</v>
          </cell>
          <cell r="F1056" t="str">
            <v>erika.jantosikova97@gmail.com</v>
          </cell>
          <cell r="G1056" t="str">
            <v>X</v>
          </cell>
          <cell r="H1056" t="str">
            <v>X</v>
          </cell>
          <cell r="I1056" t="str">
            <v>X</v>
          </cell>
          <cell r="K1056" t="str">
            <v/>
          </cell>
        </row>
        <row r="1057">
          <cell r="C1057" t="str">
            <v>ZA-GSF-4A</v>
          </cell>
          <cell r="D1057" t="str">
            <v>Romana Holečková</v>
          </cell>
          <cell r="E1057">
            <v>918284402</v>
          </cell>
          <cell r="F1057" t="str">
            <v>romanka.holeckova@gmail.com</v>
          </cell>
          <cell r="G1057" t="str">
            <v>X</v>
          </cell>
          <cell r="H1057" t="str">
            <v>X</v>
          </cell>
          <cell r="K1057" t="str">
            <v/>
          </cell>
        </row>
        <row r="1058">
          <cell r="C1058" t="str">
            <v>ZA-GSF-4B</v>
          </cell>
          <cell r="D1058" t="str">
            <v>Adriána Tabačková</v>
          </cell>
          <cell r="E1058">
            <v>917239642</v>
          </cell>
          <cell r="F1058" t="str">
            <v>tabackova.adriana@gmail.com</v>
          </cell>
          <cell r="G1058" t="str">
            <v>X</v>
          </cell>
          <cell r="H1058" t="str">
            <v>X</v>
          </cell>
          <cell r="I1058" t="str">
            <v>X</v>
          </cell>
          <cell r="K1058" t="str">
            <v/>
          </cell>
        </row>
        <row r="1059">
          <cell r="C1059" t="str">
            <v>ZA-GSF-OKT</v>
          </cell>
          <cell r="D1059" t="str">
            <v>Matúš Marec</v>
          </cell>
          <cell r="E1059">
            <v>915878863</v>
          </cell>
          <cell r="F1059" t="str">
            <v>marec.matus@gmail.com</v>
          </cell>
          <cell r="G1059" t="str">
            <v>X</v>
          </cell>
          <cell r="K1059" t="str">
            <v/>
          </cell>
        </row>
        <row r="1060">
          <cell r="C1060" t="str">
            <v>ZA-GVO-4B</v>
          </cell>
          <cell r="D1060" t="str">
            <v>Henrieta Sláviková</v>
          </cell>
          <cell r="E1060">
            <v>919022119</v>
          </cell>
          <cell r="F1060" t="str">
            <v>hm.slavik@gmail.com</v>
          </cell>
          <cell r="G1060" t="str">
            <v>X</v>
          </cell>
          <cell r="H1060" t="str">
            <v>X</v>
          </cell>
          <cell r="I1060" t="str">
            <v>X</v>
          </cell>
          <cell r="K1060" t="str">
            <v/>
          </cell>
        </row>
        <row r="1061">
          <cell r="C1061" t="str">
            <v>ZA-GVO-4C</v>
          </cell>
          <cell r="D1061" t="str">
            <v>Bibiána Lodňanová</v>
          </cell>
          <cell r="E1061">
            <v>917152558</v>
          </cell>
          <cell r="F1061" t="str">
            <v>lobi322@gmail.com</v>
          </cell>
          <cell r="G1061" t="str">
            <v>X</v>
          </cell>
          <cell r="H1061" t="str">
            <v>X</v>
          </cell>
          <cell r="I1061" t="str">
            <v>X</v>
          </cell>
          <cell r="K1061" t="str">
            <v/>
          </cell>
        </row>
        <row r="1062">
          <cell r="C1062" t="str">
            <v>ZA-GVO-4D</v>
          </cell>
          <cell r="D1062" t="str">
            <v>Mária Kapcová</v>
          </cell>
          <cell r="E1062">
            <v>905890369</v>
          </cell>
          <cell r="F1062" t="str">
            <v>majka.kapcova@gmail.com</v>
          </cell>
          <cell r="G1062" t="str">
            <v>X</v>
          </cell>
          <cell r="H1062" t="str">
            <v>X</v>
          </cell>
          <cell r="I1062" t="str">
            <v>X</v>
          </cell>
          <cell r="K1062" t="str">
            <v/>
          </cell>
        </row>
        <row r="1063">
          <cell r="C1063" t="str">
            <v>ZA-HA-2AV</v>
          </cell>
          <cell r="D1063" t="str">
            <v>Vladimír Jakuš</v>
          </cell>
          <cell r="E1063">
            <v>902788276</v>
          </cell>
          <cell r="F1063" t="str">
            <v>panda.vladimir@gmail.com</v>
          </cell>
          <cell r="G1063" t="str">
            <v>=</v>
          </cell>
          <cell r="H1063" t="str">
            <v>X</v>
          </cell>
          <cell r="K1063" t="str">
            <v/>
          </cell>
        </row>
        <row r="1064">
          <cell r="C1064" t="str">
            <v>ZA-KONZ-4A</v>
          </cell>
          <cell r="D1064" t="str">
            <v>Emília Uhrínová</v>
          </cell>
          <cell r="E1064">
            <v>918888077</v>
          </cell>
          <cell r="F1064" t="str">
            <v>uhrinova.em@gmail.com</v>
          </cell>
          <cell r="G1064" t="str">
            <v>X</v>
          </cell>
          <cell r="H1064" t="str">
            <v>X</v>
          </cell>
          <cell r="I1064" t="str">
            <v>X</v>
          </cell>
          <cell r="K1064" t="str">
            <v/>
          </cell>
        </row>
        <row r="1065">
          <cell r="C1065" t="str">
            <v>ZA-KONZ-4B</v>
          </cell>
          <cell r="D1065" t="str">
            <v>Sára Kapjorová</v>
          </cell>
          <cell r="E1065">
            <v>948885366</v>
          </cell>
          <cell r="F1065" t="str">
            <v>s.kapjorova@gmail.com</v>
          </cell>
          <cell r="G1065" t="str">
            <v>X</v>
          </cell>
          <cell r="H1065" t="str">
            <v>X</v>
          </cell>
          <cell r="K1065" t="str">
            <v/>
          </cell>
        </row>
        <row r="1066">
          <cell r="C1066" t="str">
            <v>ZA-OATA-4A</v>
          </cell>
          <cell r="D1066" t="str">
            <v>Nikola Golisová</v>
          </cell>
          <cell r="E1066">
            <v>904409117</v>
          </cell>
          <cell r="F1066" t="str">
            <v>nikolagolisova@gmail.com</v>
          </cell>
          <cell r="G1066" t="str">
            <v>X</v>
          </cell>
          <cell r="H1066" t="str">
            <v>X</v>
          </cell>
          <cell r="I1066" t="str">
            <v>X</v>
          </cell>
          <cell r="K1066" t="str">
            <v/>
          </cell>
        </row>
        <row r="1067">
          <cell r="C1067" t="str">
            <v>ZA-OAVO-4A</v>
          </cell>
          <cell r="D1067" t="str">
            <v xml:space="preserve">Jarka Višňovská </v>
          </cell>
          <cell r="E1067">
            <v>911619425</v>
          </cell>
          <cell r="F1067" t="str">
            <v>jarkavisnovska16@gmail.com</v>
          </cell>
          <cell r="G1067" t="str">
            <v>X</v>
          </cell>
          <cell r="H1067" t="str">
            <v>X</v>
          </cell>
          <cell r="I1067" t="str">
            <v>X</v>
          </cell>
          <cell r="K1067" t="str">
            <v/>
          </cell>
        </row>
        <row r="1068">
          <cell r="C1068" t="str">
            <v>ZA-PaSNV-4K</v>
          </cell>
          <cell r="D1068" t="str">
            <v>Barbora Opálková</v>
          </cell>
          <cell r="E1068">
            <v>902308362</v>
          </cell>
          <cell r="F1068" t="str">
            <v>barboraopalkova7@gmail.com</v>
          </cell>
          <cell r="G1068" t="str">
            <v>X</v>
          </cell>
          <cell r="H1068" t="str">
            <v>X</v>
          </cell>
          <cell r="K1068" t="str">
            <v/>
          </cell>
        </row>
        <row r="1069">
          <cell r="C1069" t="str">
            <v>ZA-PASNV-4L</v>
          </cell>
          <cell r="D1069" t="str">
            <v xml:space="preserve">Ester Marešová </v>
          </cell>
          <cell r="E1069">
            <v>914214951</v>
          </cell>
          <cell r="F1069" t="str">
            <v>ester.maresova@gmail.com</v>
          </cell>
          <cell r="G1069" t="str">
            <v>X</v>
          </cell>
          <cell r="H1069" t="str">
            <v>X</v>
          </cell>
          <cell r="I1069" t="str">
            <v>X</v>
          </cell>
          <cell r="K1069" t="str">
            <v/>
          </cell>
        </row>
        <row r="1070">
          <cell r="C1070" t="str">
            <v>ZA-SOSJR-2NDS</v>
          </cell>
          <cell r="D1070" t="str">
            <v>Jakub Živčic</v>
          </cell>
          <cell r="E1070">
            <v>944273285</v>
          </cell>
          <cell r="F1070" t="str">
            <v>jakub.zivcic@gmail.com</v>
          </cell>
          <cell r="G1070" t="str">
            <v>X</v>
          </cell>
          <cell r="K1070" t="str">
            <v/>
          </cell>
        </row>
        <row r="1071">
          <cell r="C1071" t="str">
            <v>ZA-SOSP-4SA</v>
          </cell>
          <cell r="D1071" t="str">
            <v>Eliška Drobčiarová</v>
          </cell>
          <cell r="E1071">
            <v>911654620</v>
          </cell>
          <cell r="F1071" t="str">
            <v>eluska30591@gmail.com</v>
          </cell>
          <cell r="G1071" t="str">
            <v>X</v>
          </cell>
          <cell r="H1071" t="str">
            <v>X</v>
          </cell>
          <cell r="K1071" t="str">
            <v/>
          </cell>
        </row>
        <row r="1072">
          <cell r="C1072" t="str">
            <v>ZA-SOSS-4B</v>
          </cell>
          <cell r="D1072" t="str">
            <v>Róbert Kalma</v>
          </cell>
          <cell r="E1072">
            <v>949303591</v>
          </cell>
          <cell r="F1072" t="str">
            <v>robertkalma1@gmail.com</v>
          </cell>
          <cell r="G1072" t="str">
            <v>X</v>
          </cell>
          <cell r="H1072" t="str">
            <v>X</v>
          </cell>
          <cell r="I1072" t="str">
            <v>X</v>
          </cell>
          <cell r="K1072" t="str">
            <v/>
          </cell>
        </row>
        <row r="1073">
          <cell r="C1073" t="str">
            <v>ZA-SPSS-4D</v>
          </cell>
          <cell r="D1073" t="str">
            <v>Nikola Zaťková</v>
          </cell>
          <cell r="E1073">
            <v>917176556</v>
          </cell>
          <cell r="F1073" t="str">
            <v>nikolazatko@gmail.com</v>
          </cell>
          <cell r="G1073" t="str">
            <v>X</v>
          </cell>
          <cell r="H1073" t="str">
            <v>X</v>
          </cell>
          <cell r="K1073" t="str">
            <v/>
          </cell>
        </row>
        <row r="1074">
          <cell r="C1074" t="str">
            <v>ZA-SPSS-4E</v>
          </cell>
          <cell r="D1074" t="str">
            <v>Magdaléna Kontríková</v>
          </cell>
          <cell r="E1074">
            <v>944282105</v>
          </cell>
          <cell r="F1074" t="str">
            <v>meggi.kontrikova@gmail.com</v>
          </cell>
          <cell r="G1074" t="str">
            <v>X</v>
          </cell>
          <cell r="H1074" t="str">
            <v>x</v>
          </cell>
          <cell r="I1074" t="str">
            <v>X</v>
          </cell>
          <cell r="K1074" t="str">
            <v/>
          </cell>
        </row>
        <row r="1075">
          <cell r="C1075" t="str">
            <v>ZA-SSOS-4A</v>
          </cell>
          <cell r="D1075" t="str">
            <v>Natália Adamovská</v>
          </cell>
          <cell r="E1075">
            <v>902061504</v>
          </cell>
          <cell r="F1075" t="str">
            <v>adamovska55@gmail.com</v>
          </cell>
          <cell r="G1075" t="str">
            <v>X</v>
          </cell>
          <cell r="H1075" t="str">
            <v>X</v>
          </cell>
          <cell r="K1075" t="str">
            <v/>
          </cell>
        </row>
        <row r="1076">
          <cell r="C1076" t="str">
            <v>ZA-SSUS-4A</v>
          </cell>
          <cell r="D1076" t="str">
            <v>Katarína Tomascová</v>
          </cell>
          <cell r="E1076">
            <v>911530757</v>
          </cell>
          <cell r="F1076" t="str">
            <v>tomascova.katarina@gmail.com</v>
          </cell>
          <cell r="G1076" t="str">
            <v>=</v>
          </cell>
          <cell r="H1076" t="str">
            <v>X</v>
          </cell>
          <cell r="K1076" t="str">
            <v/>
          </cell>
        </row>
        <row r="1077">
          <cell r="C1077" t="str">
            <v>ZA-SZS-4D</v>
          </cell>
          <cell r="D1077" t="str">
            <v>Laura Grečnárová</v>
          </cell>
          <cell r="E1077">
            <v>902599008</v>
          </cell>
          <cell r="F1077" t="str">
            <v>laura.grecnarova@gmail.com</v>
          </cell>
          <cell r="G1077" t="str">
            <v>X</v>
          </cell>
          <cell r="H1077" t="str">
            <v>X</v>
          </cell>
          <cell r="I1077" t="str">
            <v>X</v>
          </cell>
          <cell r="K1077" t="str">
            <v/>
          </cell>
        </row>
        <row r="1078">
          <cell r="C1078" t="str">
            <v>Zeliezovce-GIM-4</v>
          </cell>
          <cell r="D1078" t="str">
            <v>Mgr. Marek Kepka</v>
          </cell>
          <cell r="E1078">
            <v>901110926</v>
          </cell>
          <cell r="F1078" t="str">
            <v>kepkamark1@gmail.com</v>
          </cell>
          <cell r="G1078" t="str">
            <v>X</v>
          </cell>
          <cell r="H1078" t="str">
            <v>X</v>
          </cell>
          <cell r="I1078" t="str">
            <v>X</v>
          </cell>
          <cell r="K1078" t="str">
            <v/>
          </cell>
        </row>
        <row r="1079">
          <cell r="C1079" t="str">
            <v>ZH-SOA-4A</v>
          </cell>
          <cell r="D1079" t="str">
            <v>Mária Kremnická</v>
          </cell>
          <cell r="E1079">
            <v>950237025</v>
          </cell>
          <cell r="F1079" t="str">
            <v>mariakremnicka15@gmail.com</v>
          </cell>
          <cell r="G1079" t="str">
            <v>X</v>
          </cell>
          <cell r="H1079" t="str">
            <v>X</v>
          </cell>
          <cell r="K1079" t="str">
            <v/>
          </cell>
        </row>
        <row r="1080">
          <cell r="C1080" t="str">
            <v>ZM-OA-5A (5r)</v>
          </cell>
          <cell r="D1080" t="str">
            <v>Kristína Hučková</v>
          </cell>
          <cell r="E1080">
            <v>918719859</v>
          </cell>
          <cell r="F1080" t="str">
            <v>kristinahuckova1324@gmail.com</v>
          </cell>
          <cell r="G1080" t="str">
            <v>=</v>
          </cell>
          <cell r="H1080" t="str">
            <v>X</v>
          </cell>
          <cell r="I1080" t="str">
            <v>X</v>
          </cell>
          <cell r="K1080" t="str">
            <v/>
          </cell>
        </row>
        <row r="1081">
          <cell r="C1081" t="str">
            <v>ZM-SOSP-4F</v>
          </cell>
          <cell r="D1081" t="str">
            <v>Adriana Koprdová</v>
          </cell>
          <cell r="E1081">
            <v>917730312</v>
          </cell>
          <cell r="F1081" t="str">
            <v>adriana.koprdova@gmail.com</v>
          </cell>
          <cell r="G1081" t="str">
            <v>X</v>
          </cell>
          <cell r="H1081" t="str">
            <v>X</v>
          </cell>
          <cell r="I1081" t="str">
            <v>X</v>
          </cell>
          <cell r="K1081" t="str">
            <v/>
          </cell>
        </row>
        <row r="1082">
          <cell r="C1082" t="str">
            <v>ZM-SOST-4M</v>
          </cell>
          <cell r="D1082" t="str">
            <v>Milan Tasáry</v>
          </cell>
          <cell r="E1082">
            <v>904661961</v>
          </cell>
          <cell r="F1082" t="str">
            <v>tasko912@gmail.com</v>
          </cell>
          <cell r="G1082" t="str">
            <v>X</v>
          </cell>
          <cell r="H1082" t="str">
            <v>X</v>
          </cell>
          <cell r="K1082" t="str">
            <v/>
          </cell>
        </row>
        <row r="1083">
          <cell r="C1083" t="str">
            <v>ZV-GLS-4C</v>
          </cell>
          <cell r="D1083" t="str">
            <v>Nina Bortelová</v>
          </cell>
          <cell r="E1083">
            <v>903368892</v>
          </cell>
          <cell r="F1083" t="str">
            <v>bortelovanina@gmail.com</v>
          </cell>
          <cell r="G1083" t="str">
            <v>X</v>
          </cell>
          <cell r="H1083" t="str">
            <v>X</v>
          </cell>
          <cell r="I1083" t="str">
            <v>X</v>
          </cell>
          <cell r="K1083" t="str">
            <v/>
          </cell>
        </row>
        <row r="1084">
          <cell r="C1084" t="str">
            <v>ZV-GLS-4E</v>
          </cell>
          <cell r="D1084" t="str">
            <v>Katarína Laučíková</v>
          </cell>
          <cell r="E1084">
            <v>944056123</v>
          </cell>
          <cell r="F1084" t="str">
            <v>katka.laucikova@gmail.com</v>
          </cell>
          <cell r="G1084" t="str">
            <v>X</v>
          </cell>
          <cell r="H1084" t="str">
            <v>X</v>
          </cell>
          <cell r="K1084" t="str">
            <v/>
          </cell>
        </row>
        <row r="1085">
          <cell r="C1085" t="str">
            <v>ZV-HSaO-2P (nadst)</v>
          </cell>
          <cell r="D1085" t="str">
            <v>Natália Jašíková</v>
          </cell>
          <cell r="E1085">
            <v>949683152</v>
          </cell>
          <cell r="F1085" t="str">
            <v>natalia.jasikova3@gmail.com</v>
          </cell>
          <cell r="G1085" t="str">
            <v/>
          </cell>
          <cell r="H1085" t="str">
            <v>X</v>
          </cell>
          <cell r="I1085" t="str">
            <v>X</v>
          </cell>
          <cell r="K1085" t="str">
            <v/>
          </cell>
        </row>
        <row r="1086">
          <cell r="C1086" t="str">
            <v>ZV-HSAO-4Z</v>
          </cell>
          <cell r="D1086" t="str">
            <v>Nina Mesíková</v>
          </cell>
          <cell r="E1086">
            <v>915501224</v>
          </cell>
          <cell r="F1086" t="str">
            <v>nina.mesikova@gmail.com</v>
          </cell>
          <cell r="G1086" t="str">
            <v>X</v>
          </cell>
          <cell r="H1086" t="str">
            <v>X</v>
          </cell>
          <cell r="I1086" t="str">
            <v>X</v>
          </cell>
          <cell r="K1086" t="str">
            <v/>
          </cell>
        </row>
        <row r="1087">
          <cell r="C1087" t="str">
            <v>ZV-HSAO-5K (5r)</v>
          </cell>
          <cell r="D1087" t="str">
            <v>Kristína Valová</v>
          </cell>
          <cell r="E1087">
            <v>948211134</v>
          </cell>
          <cell r="F1087" t="str">
            <v>valova.kika64@gmail.com</v>
          </cell>
          <cell r="G1087" t="str">
            <v>X</v>
          </cell>
          <cell r="H1087" t="str">
            <v>X</v>
          </cell>
          <cell r="I1087" t="str">
            <v>X</v>
          </cell>
          <cell r="K1087" t="str">
            <v/>
          </cell>
        </row>
        <row r="1088">
          <cell r="C1088" t="str">
            <v>ZV-SK-4SU</v>
          </cell>
          <cell r="D1088" t="str">
            <v>Karin Katreniaková</v>
          </cell>
          <cell r="E1088">
            <v>911882648</v>
          </cell>
          <cell r="F1088" t="str">
            <v>karinkatreniakova@gmail.com</v>
          </cell>
          <cell r="G1088" t="str">
            <v>X</v>
          </cell>
          <cell r="H1088" t="str">
            <v>X</v>
          </cell>
          <cell r="I1088" t="str">
            <v>X</v>
          </cell>
          <cell r="K1088" t="str">
            <v/>
          </cell>
        </row>
        <row r="1089">
          <cell r="C1089" t="str">
            <v>ZV-SOSD-4A</v>
          </cell>
          <cell r="D1089" t="str">
            <v>Tatiana Krasničanová</v>
          </cell>
          <cell r="E1089">
            <v>911901517</v>
          </cell>
          <cell r="F1089" t="str">
            <v>tatakrasnicanova@gmail.com</v>
          </cell>
          <cell r="G1089" t="str">
            <v>X</v>
          </cell>
          <cell r="I1089" t="str">
            <v>X</v>
          </cell>
          <cell r="K1089" t="str">
            <v/>
          </cell>
        </row>
        <row r="1090">
          <cell r="C1090" t="str">
            <v>ZV-SOSD-4H</v>
          </cell>
          <cell r="D1090" t="str">
            <v>Miriam Kučerová</v>
          </cell>
          <cell r="E1090">
            <v>940543325</v>
          </cell>
          <cell r="F1090" t="str">
            <v>miminka.kucerova@gmail.com</v>
          </cell>
          <cell r="G1090" t="str">
            <v>=</v>
          </cell>
          <cell r="H1090" t="str">
            <v>X</v>
          </cell>
          <cell r="K1090" t="str">
            <v/>
          </cell>
        </row>
        <row r="1091">
          <cell r="C1091" t="str">
            <v>ZV-SOSD-4T</v>
          </cell>
          <cell r="D1091" t="str">
            <v>Tomáš Williger</v>
          </cell>
          <cell r="E1091">
            <v>908626742</v>
          </cell>
          <cell r="F1091" t="str">
            <v>tomaswilliger@azet.sk</v>
          </cell>
          <cell r="G1091" t="str">
            <v>X</v>
          </cell>
          <cell r="H1091" t="str">
            <v>X</v>
          </cell>
          <cell r="I1091" t="str">
            <v>X</v>
          </cell>
          <cell r="K1091" t="str">
            <v/>
          </cell>
        </row>
        <row r="1092">
          <cell r="C1092" t="str">
            <v>ZV-SPSD-4BT</v>
          </cell>
          <cell r="D1092" t="str">
            <v>Martin Pukan</v>
          </cell>
          <cell r="E1092">
            <v>949190111</v>
          </cell>
          <cell r="F1092" t="str">
            <v>pukinada@gmail.com</v>
          </cell>
          <cell r="G1092" t="str">
            <v>X</v>
          </cell>
          <cell r="K1092" t="str">
            <v/>
          </cell>
        </row>
        <row r="1093">
          <cell r="C1093" t="str">
            <v>ZV-SPSD-4C</v>
          </cell>
          <cell r="D1093" t="str">
            <v>Martina Hádryová</v>
          </cell>
          <cell r="E1093">
            <v>904896895</v>
          </cell>
          <cell r="F1093" t="str">
            <v>naty7694@gmail.com</v>
          </cell>
          <cell r="G1093" t="str">
            <v>X</v>
          </cell>
          <cell r="H1093" t="str">
            <v>X</v>
          </cell>
          <cell r="I1093" t="str">
            <v>X</v>
          </cell>
          <cell r="K1093" t="str">
            <v/>
          </cell>
        </row>
        <row r="1094">
          <cell r="C1094" t="str">
            <v>ZV-SUS-4A</v>
          </cell>
          <cell r="D1094" t="str">
            <v>Aneta Debnárová</v>
          </cell>
          <cell r="E1094">
            <v>944214440</v>
          </cell>
          <cell r="F1094" t="str">
            <v>anetkad22@gmail.com</v>
          </cell>
          <cell r="G1094" t="str">
            <v>X</v>
          </cell>
          <cell r="H1094" t="str">
            <v>X</v>
          </cell>
          <cell r="I1094" t="str">
            <v>X</v>
          </cell>
          <cell r="K1094" t="str">
            <v/>
          </cell>
        </row>
        <row r="1095">
          <cell r="C1095" t="str">
            <v>ZV-SZS-4ZAB</v>
          </cell>
          <cell r="D1095" t="str">
            <v>Dušana Kašubová</v>
          </cell>
          <cell r="E1095">
            <v>940230695</v>
          </cell>
          <cell r="F1095" t="str">
            <v>duska.kasubova@gmail.com</v>
          </cell>
          <cell r="G1095" t="str">
            <v>X</v>
          </cell>
          <cell r="H1095" t="str">
            <v>X</v>
          </cell>
          <cell r="I1095" t="str">
            <v>X</v>
          </cell>
          <cell r="K1095" t="str">
            <v/>
          </cell>
        </row>
        <row r="1096">
          <cell r="C1096" t="str">
            <v>ZV-TA-4A</v>
          </cell>
          <cell r="D1096" t="str">
            <v>Marek Petržel</v>
          </cell>
          <cell r="E1096">
            <v>904977011</v>
          </cell>
          <cell r="F1096" t="str">
            <v>petrzel.marek@gmail.com</v>
          </cell>
          <cell r="G1096" t="str">
            <v>X</v>
          </cell>
          <cell r="K1096" t="str">
            <v/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turitne-oznamko.sk/index.php/maturitne-tabla.html" TargetMode="External"/><Relationship Id="rId2" Type="http://schemas.openxmlformats.org/officeDocument/2006/relationships/hyperlink" Target="http://www.maturitne-oznamko.sk/index.php/maturitne-tabla.html" TargetMode="External"/><Relationship Id="rId1" Type="http://schemas.openxmlformats.org/officeDocument/2006/relationships/hyperlink" Target="http://www.maturitne-oznamko.sk/index.php/maturitne-tabla.html" TargetMode="External"/><Relationship Id="rId5" Type="http://schemas.openxmlformats.org/officeDocument/2006/relationships/hyperlink" Target="http://www.maturitne-oznamko.sk/index.php/maturitne-tabla.html" TargetMode="External"/><Relationship Id="rId4" Type="http://schemas.openxmlformats.org/officeDocument/2006/relationships/hyperlink" Target="http://www.maturitne-oznamko.sk/index.php/maturitne-tabl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>
    <tabColor indexed="11"/>
    <pageSetUpPr fitToPage="1"/>
  </sheetPr>
  <dimension ref="B1:EC124"/>
  <sheetViews>
    <sheetView tabSelected="1" showWhiteSpace="0" zoomScale="120" zoomScaleNormal="120" zoomScalePageLayoutView="80" workbookViewId="0">
      <selection activeCell="Y42" sqref="Y42:AC42"/>
    </sheetView>
  </sheetViews>
  <sheetFormatPr baseColWidth="10" defaultColWidth="11" defaultRowHeight="14"/>
  <cols>
    <col min="1" max="1" width="2" style="115" customWidth="1"/>
    <col min="2" max="2" width="3" style="115" customWidth="1"/>
    <col min="3" max="3" width="3.5" style="115" customWidth="1"/>
    <col min="4" max="7" width="3.1640625" style="115" customWidth="1"/>
    <col min="8" max="8" width="4.33203125" style="115" customWidth="1"/>
    <col min="9" max="10" width="3.1640625" style="115" customWidth="1"/>
    <col min="11" max="11" width="3.83203125" style="115" customWidth="1"/>
    <col min="12" max="12" width="3.33203125" style="115" customWidth="1"/>
    <col min="13" max="13" width="3.1640625" style="115" customWidth="1"/>
    <col min="14" max="14" width="4.33203125" style="115" customWidth="1"/>
    <col min="15" max="15" width="3.1640625" style="115" customWidth="1"/>
    <col min="16" max="16" width="4.33203125" style="115" customWidth="1"/>
    <col min="17" max="17" width="3.1640625" style="115" customWidth="1"/>
    <col min="18" max="20" width="4.33203125" style="115" customWidth="1"/>
    <col min="21" max="23" width="3.1640625" style="115" customWidth="1"/>
    <col min="24" max="24" width="3.33203125" style="115" customWidth="1"/>
    <col min="25" max="25" width="4.1640625" style="115" customWidth="1"/>
    <col min="26" max="26" width="4.33203125" style="115" customWidth="1"/>
    <col min="27" max="27" width="3.6640625" style="115" customWidth="1"/>
    <col min="28" max="28" width="4.33203125" style="115" customWidth="1"/>
    <col min="29" max="29" width="3.1640625" style="115" customWidth="1"/>
    <col min="30" max="31" width="4.33203125" style="115" customWidth="1"/>
    <col min="32" max="32" width="3" style="115" customWidth="1"/>
    <col min="33" max="34" width="3.1640625" style="115" customWidth="1"/>
    <col min="35" max="35" width="5.33203125" style="115" customWidth="1"/>
    <col min="36" max="36" width="4.33203125" style="115" customWidth="1"/>
    <col min="37" max="37" width="3.1640625" style="115" customWidth="1"/>
    <col min="38" max="38" width="4.33203125" style="115" customWidth="1"/>
    <col min="39" max="39" width="3.83203125" style="115" customWidth="1"/>
    <col min="40" max="43" width="3.1640625" style="115" customWidth="1"/>
    <col min="44" max="44" width="6.6640625" style="115" bestFit="1" customWidth="1"/>
    <col min="45" max="72" width="3.1640625" style="115" customWidth="1"/>
    <col min="73" max="16384" width="11" style="115"/>
  </cols>
  <sheetData>
    <row r="1" spans="2:133" ht="10.5" customHeight="1">
      <c r="R1" s="115" t="s">
        <v>42</v>
      </c>
      <c r="AR1" s="226"/>
    </row>
    <row r="2" spans="2:133" ht="23.25" customHeight="1">
      <c r="B2" s="276" t="s">
        <v>145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8"/>
      <c r="AP2" s="116"/>
      <c r="AQ2" s="116"/>
      <c r="AR2" s="22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</row>
    <row r="3" spans="2:133" ht="9.75" customHeight="1">
      <c r="AM3" s="117"/>
      <c r="AN3" s="117"/>
      <c r="AO3" s="117"/>
      <c r="AP3" s="117"/>
      <c r="AQ3" s="117"/>
      <c r="AR3" s="226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</row>
    <row r="4" spans="2:133" ht="20" customHeight="1">
      <c r="B4" s="118"/>
      <c r="C4" s="119" t="s">
        <v>8</v>
      </c>
      <c r="D4" s="119"/>
      <c r="E4" s="119"/>
      <c r="F4" s="119"/>
      <c r="G4" s="119"/>
      <c r="H4" s="119"/>
      <c r="I4" s="119"/>
      <c r="J4" s="119"/>
      <c r="K4" s="119"/>
      <c r="L4" s="119"/>
      <c r="M4" s="249" t="s">
        <v>48</v>
      </c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120"/>
      <c r="AP4" s="121"/>
      <c r="AQ4" s="121"/>
      <c r="AR4" s="122"/>
      <c r="AS4" s="121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</row>
    <row r="5" spans="2:133" ht="15.75" customHeight="1">
      <c r="B5" s="123"/>
      <c r="C5" s="124"/>
      <c r="D5" s="124"/>
      <c r="E5" s="124"/>
      <c r="F5" s="124"/>
      <c r="G5" s="124"/>
      <c r="H5" s="124"/>
      <c r="I5" s="124"/>
      <c r="J5" s="124"/>
      <c r="K5" s="124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6"/>
      <c r="X5" s="127"/>
      <c r="Y5" s="127"/>
      <c r="Z5" s="127"/>
      <c r="AA5" s="127"/>
      <c r="AB5" s="127"/>
      <c r="AC5" s="250" t="s">
        <v>5</v>
      </c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128"/>
      <c r="AP5" s="121"/>
      <c r="AQ5" s="121"/>
      <c r="AR5" s="122"/>
      <c r="AS5" s="121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</row>
    <row r="6" spans="2:133" ht="18" customHeight="1">
      <c r="B6" s="129"/>
      <c r="C6" s="228" t="s">
        <v>84</v>
      </c>
      <c r="D6" s="229"/>
      <c r="E6" s="229"/>
      <c r="F6" s="229"/>
      <c r="G6" s="229"/>
      <c r="H6" s="229"/>
      <c r="I6" s="229"/>
      <c r="J6" s="229"/>
      <c r="K6" s="229"/>
      <c r="L6" s="22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126"/>
      <c r="X6" s="228" t="s">
        <v>13</v>
      </c>
      <c r="Y6" s="229"/>
      <c r="Z6" s="229"/>
      <c r="AA6" s="229"/>
      <c r="AB6" s="230"/>
      <c r="AC6" s="256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8"/>
      <c r="AO6" s="128"/>
      <c r="AP6" s="121"/>
      <c r="AQ6" s="121"/>
      <c r="AR6" s="122"/>
      <c r="AS6" s="121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</row>
    <row r="7" spans="2:133" ht="18" customHeight="1">
      <c r="B7" s="123"/>
      <c r="C7" s="228" t="s">
        <v>0</v>
      </c>
      <c r="D7" s="229"/>
      <c r="E7" s="229"/>
      <c r="F7" s="229"/>
      <c r="G7" s="229"/>
      <c r="H7" s="229"/>
      <c r="I7" s="229"/>
      <c r="J7" s="229"/>
      <c r="K7" s="229"/>
      <c r="L7" s="22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126"/>
      <c r="X7" s="228" t="s">
        <v>14</v>
      </c>
      <c r="Y7" s="229"/>
      <c r="Z7" s="229"/>
      <c r="AA7" s="229"/>
      <c r="AB7" s="230"/>
      <c r="AC7" s="256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8"/>
      <c r="AO7" s="128"/>
      <c r="AP7" s="130"/>
      <c r="AQ7" s="130"/>
      <c r="AR7" s="122"/>
      <c r="AS7" s="130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17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</row>
    <row r="8" spans="2:133" ht="18" customHeight="1">
      <c r="B8" s="123"/>
      <c r="C8" s="228" t="s">
        <v>1</v>
      </c>
      <c r="D8" s="229"/>
      <c r="E8" s="229"/>
      <c r="F8" s="229"/>
      <c r="G8" s="229"/>
      <c r="H8" s="229"/>
      <c r="I8" s="229"/>
      <c r="J8" s="229"/>
      <c r="K8" s="229"/>
      <c r="L8" s="229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126"/>
      <c r="X8" s="275"/>
      <c r="Y8" s="275"/>
      <c r="Z8" s="275"/>
      <c r="AA8" s="275"/>
      <c r="AB8" s="275"/>
      <c r="AC8" s="236"/>
      <c r="AD8" s="236"/>
      <c r="AE8" s="236"/>
      <c r="AF8" s="236"/>
      <c r="AG8" s="236"/>
      <c r="AH8" s="236"/>
      <c r="AI8" s="236"/>
      <c r="AJ8" s="236"/>
      <c r="AK8" s="236"/>
      <c r="AL8" s="126"/>
      <c r="AM8" s="126"/>
      <c r="AN8" s="126"/>
      <c r="AO8" s="128"/>
      <c r="AP8" s="121"/>
      <c r="AQ8" s="121"/>
      <c r="AR8" s="122"/>
      <c r="AS8" s="121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17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</row>
    <row r="9" spans="2:133" ht="16.5" customHeight="1">
      <c r="B9" s="123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35"/>
      <c r="X9" s="127"/>
      <c r="Y9" s="127"/>
      <c r="Z9" s="127"/>
      <c r="AA9" s="127"/>
      <c r="AB9" s="127"/>
      <c r="AC9" s="250" t="s">
        <v>15</v>
      </c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128"/>
      <c r="AP9" s="121"/>
      <c r="AQ9" s="121"/>
      <c r="AR9" s="122"/>
      <c r="AS9" s="121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17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</row>
    <row r="10" spans="2:133" ht="18" customHeight="1">
      <c r="B10" s="123"/>
      <c r="C10" s="255" t="s">
        <v>25</v>
      </c>
      <c r="D10" s="255"/>
      <c r="E10" s="255"/>
      <c r="F10" s="255"/>
      <c r="G10" s="255"/>
      <c r="H10" s="255"/>
      <c r="I10" s="255"/>
      <c r="J10" s="255"/>
      <c r="K10" s="255"/>
      <c r="L10" s="255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126"/>
      <c r="X10" s="255" t="s">
        <v>12</v>
      </c>
      <c r="Y10" s="255"/>
      <c r="Z10" s="255"/>
      <c r="AA10" s="255"/>
      <c r="AB10" s="255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128"/>
      <c r="AP10" s="121"/>
      <c r="AQ10" s="121"/>
      <c r="AR10" s="122"/>
      <c r="AS10" s="121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17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</row>
    <row r="11" spans="2:133" ht="18" customHeight="1">
      <c r="B11" s="123"/>
      <c r="C11" s="228" t="s">
        <v>79</v>
      </c>
      <c r="D11" s="229"/>
      <c r="E11" s="229"/>
      <c r="F11" s="229"/>
      <c r="G11" s="229"/>
      <c r="H11" s="229"/>
      <c r="I11" s="229"/>
      <c r="J11" s="229"/>
      <c r="K11" s="229"/>
      <c r="L11" s="230"/>
      <c r="M11" s="261"/>
      <c r="N11" s="262"/>
      <c r="O11" s="262"/>
      <c r="P11" s="262"/>
      <c r="Q11" s="262"/>
      <c r="R11" s="262"/>
      <c r="S11" s="262"/>
      <c r="T11" s="262"/>
      <c r="U11" s="262"/>
      <c r="V11" s="263"/>
      <c r="W11" s="126"/>
      <c r="X11" s="255" t="s">
        <v>13</v>
      </c>
      <c r="Y11" s="255"/>
      <c r="Z11" s="255"/>
      <c r="AA11" s="255"/>
      <c r="AB11" s="255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O11" s="128"/>
      <c r="AP11" s="121"/>
      <c r="AQ11" s="121"/>
      <c r="AR11" s="122"/>
      <c r="AS11" s="121"/>
      <c r="AT11" s="252"/>
      <c r="AU11" s="252"/>
      <c r="AV11" s="252"/>
      <c r="AW11" s="252"/>
      <c r="AX11" s="252"/>
      <c r="AY11" s="252"/>
      <c r="AZ11" s="252"/>
      <c r="BA11" s="252"/>
      <c r="BB11" s="252"/>
      <c r="BC11" s="252"/>
      <c r="BD11" s="252"/>
      <c r="BE11" s="252"/>
      <c r="BF11" s="252"/>
      <c r="BG11" s="252"/>
      <c r="BH11" s="137"/>
      <c r="BI11" s="137"/>
      <c r="BJ11" s="137"/>
      <c r="BK11" s="132"/>
      <c r="BL11" s="132"/>
      <c r="BM11" s="132"/>
      <c r="BN11" s="132"/>
      <c r="BO11" s="132"/>
      <c r="BP11" s="132"/>
      <c r="BQ11" s="132"/>
      <c r="BR11" s="132"/>
      <c r="BS11" s="132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</row>
    <row r="12" spans="2:133" ht="18" customHeight="1">
      <c r="B12" s="123"/>
      <c r="C12" s="228" t="s">
        <v>34</v>
      </c>
      <c r="D12" s="229"/>
      <c r="E12" s="229"/>
      <c r="F12" s="229"/>
      <c r="G12" s="229"/>
      <c r="H12" s="229"/>
      <c r="I12" s="229"/>
      <c r="J12" s="229"/>
      <c r="K12" s="229"/>
      <c r="L12" s="230"/>
      <c r="M12" s="261"/>
      <c r="N12" s="262"/>
      <c r="O12" s="262"/>
      <c r="P12" s="262"/>
      <c r="Q12" s="262"/>
      <c r="R12" s="262"/>
      <c r="S12" s="262"/>
      <c r="T12" s="262"/>
      <c r="U12" s="262"/>
      <c r="V12" s="263"/>
      <c r="W12" s="126"/>
      <c r="X12" s="255" t="s">
        <v>14</v>
      </c>
      <c r="Y12" s="255"/>
      <c r="Z12" s="255"/>
      <c r="AA12" s="255"/>
      <c r="AB12" s="255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128"/>
      <c r="AP12" s="121"/>
      <c r="AQ12" s="121"/>
      <c r="AR12" s="122"/>
      <c r="AS12" s="121"/>
      <c r="AT12" s="253"/>
      <c r="AU12" s="253"/>
      <c r="AV12" s="253"/>
      <c r="AW12" s="253"/>
      <c r="AX12" s="253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  <c r="BI12" s="226"/>
      <c r="BJ12" s="226"/>
      <c r="BK12" s="132"/>
      <c r="BL12" s="132"/>
      <c r="BM12" s="132"/>
      <c r="BN12" s="132"/>
      <c r="BO12" s="132"/>
      <c r="BP12" s="132"/>
      <c r="BQ12" s="132"/>
      <c r="BR12" s="132"/>
      <c r="BS12" s="132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</row>
    <row r="13" spans="2:133" ht="18" customHeight="1">
      <c r="B13" s="123"/>
      <c r="C13" s="228" t="s">
        <v>86</v>
      </c>
      <c r="D13" s="229"/>
      <c r="E13" s="229"/>
      <c r="F13" s="229"/>
      <c r="G13" s="229"/>
      <c r="H13" s="229"/>
      <c r="I13" s="229"/>
      <c r="J13" s="229"/>
      <c r="K13" s="229"/>
      <c r="L13" s="230"/>
      <c r="M13" s="261"/>
      <c r="N13" s="262"/>
      <c r="O13" s="262"/>
      <c r="P13" s="262"/>
      <c r="Q13" s="262"/>
      <c r="R13" s="262"/>
      <c r="S13" s="262"/>
      <c r="T13" s="262"/>
      <c r="U13" s="262"/>
      <c r="V13" s="263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8"/>
      <c r="AP13" s="121"/>
      <c r="AQ13" s="121"/>
      <c r="AR13" s="122"/>
      <c r="AS13" s="121"/>
      <c r="AT13" s="138"/>
      <c r="AU13" s="138"/>
      <c r="AV13" s="138"/>
      <c r="AW13" s="138"/>
      <c r="AX13" s="138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2"/>
      <c r="BL13" s="132"/>
      <c r="BM13" s="132"/>
      <c r="BN13" s="132"/>
      <c r="BO13" s="132"/>
      <c r="BP13" s="132"/>
      <c r="BQ13" s="132"/>
      <c r="BR13" s="132"/>
      <c r="BS13" s="132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</row>
    <row r="14" spans="2:133" ht="17.25" customHeight="1">
      <c r="B14" s="140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141"/>
      <c r="P14" s="141"/>
      <c r="Q14" s="141"/>
      <c r="R14" s="141"/>
      <c r="S14" s="141"/>
      <c r="T14" s="141"/>
      <c r="U14" s="141"/>
      <c r="V14" s="142"/>
      <c r="W14" s="143"/>
      <c r="X14" s="260" t="s">
        <v>49</v>
      </c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143"/>
      <c r="AK14" s="143"/>
      <c r="AL14" s="143"/>
      <c r="AM14" s="143"/>
      <c r="AN14" s="143"/>
      <c r="AO14" s="144"/>
      <c r="AP14" s="121"/>
      <c r="AQ14" s="121"/>
      <c r="AR14" s="122"/>
      <c r="AS14" s="121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17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</row>
    <row r="15" spans="2:133" ht="15" customHeight="1"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M15" s="117"/>
      <c r="AN15" s="117"/>
      <c r="AO15" s="117"/>
      <c r="AP15" s="117"/>
      <c r="AQ15" s="117"/>
      <c r="AR15" s="122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</row>
    <row r="16" spans="2:133">
      <c r="B16" s="146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8"/>
      <c r="AR16" s="122"/>
    </row>
    <row r="17" spans="2:44">
      <c r="B17" s="149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50"/>
      <c r="AR17" s="122"/>
    </row>
    <row r="18" spans="2:44" ht="19">
      <c r="B18" s="149"/>
      <c r="C18" s="151" t="s">
        <v>83</v>
      </c>
      <c r="D18" s="151"/>
      <c r="E18" s="151"/>
      <c r="F18" s="151"/>
      <c r="G18" s="151"/>
      <c r="H18" s="125"/>
      <c r="I18" s="125"/>
      <c r="J18" s="152" t="s">
        <v>181</v>
      </c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50"/>
      <c r="AR18" s="117"/>
    </row>
    <row r="19" spans="2:44" ht="15">
      <c r="B19" s="153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4"/>
      <c r="AL19" s="154"/>
      <c r="AM19" s="154"/>
      <c r="AN19" s="125"/>
      <c r="AO19" s="150"/>
    </row>
    <row r="20" spans="2:44" ht="15.75" customHeight="1">
      <c r="B20" s="153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274" t="s">
        <v>44</v>
      </c>
      <c r="T20" s="274"/>
      <c r="U20" s="274"/>
      <c r="V20" s="274"/>
      <c r="W20" s="274" t="s">
        <v>45</v>
      </c>
      <c r="X20" s="274"/>
      <c r="Y20" s="274"/>
      <c r="Z20" s="274"/>
      <c r="AA20" s="274" t="s">
        <v>46</v>
      </c>
      <c r="AB20" s="274"/>
      <c r="AC20" s="274"/>
      <c r="AD20" s="274"/>
      <c r="AE20" s="155"/>
      <c r="AF20" s="274" t="s">
        <v>47</v>
      </c>
      <c r="AG20" s="274"/>
      <c r="AH20" s="274"/>
      <c r="AI20" s="274"/>
      <c r="AJ20" s="274"/>
      <c r="AK20" s="154"/>
      <c r="AL20" s="154"/>
      <c r="AM20" s="154"/>
      <c r="AN20" s="135"/>
      <c r="AO20" s="150"/>
    </row>
    <row r="21" spans="2:44" ht="18" customHeight="1">
      <c r="B21" s="149"/>
      <c r="C21" s="228" t="s">
        <v>43</v>
      </c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30"/>
      <c r="R21" s="135"/>
      <c r="S21" s="135"/>
      <c r="T21" s="233"/>
      <c r="U21" s="234"/>
      <c r="V21" s="135"/>
      <c r="W21" s="135"/>
      <c r="X21" s="233"/>
      <c r="Y21" s="234"/>
      <c r="Z21" s="135"/>
      <c r="AA21" s="135"/>
      <c r="AB21" s="233"/>
      <c r="AC21" s="234"/>
      <c r="AD21" s="135"/>
      <c r="AE21" s="135"/>
      <c r="AF21" s="233"/>
      <c r="AG21" s="248"/>
      <c r="AH21" s="248"/>
      <c r="AI21" s="248"/>
      <c r="AJ21" s="234"/>
      <c r="AK21" s="156" t="s">
        <v>39</v>
      </c>
      <c r="AL21" s="135"/>
      <c r="AM21" s="135"/>
      <c r="AN21" s="135"/>
      <c r="AO21" s="128"/>
      <c r="AP21" s="157"/>
      <c r="AQ21" s="157"/>
    </row>
    <row r="22" spans="2:44" ht="17" customHeight="1">
      <c r="B22" s="149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156"/>
      <c r="Q22" s="156"/>
      <c r="R22" s="135"/>
      <c r="S22" s="135"/>
      <c r="T22" s="135"/>
      <c r="U22" s="135"/>
      <c r="V22" s="135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8"/>
      <c r="AP22" s="157"/>
      <c r="AQ22" s="157"/>
    </row>
    <row r="23" spans="2:44" ht="18" customHeight="1">
      <c r="B23" s="149"/>
      <c r="C23" s="228" t="s">
        <v>82</v>
      </c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30"/>
      <c r="R23" s="135"/>
      <c r="S23" s="135"/>
      <c r="T23" s="233"/>
      <c r="U23" s="234"/>
      <c r="V23" s="135"/>
      <c r="W23" s="126"/>
      <c r="X23" s="233"/>
      <c r="Y23" s="234"/>
      <c r="Z23" s="126"/>
      <c r="AA23" s="126"/>
      <c r="AB23" s="233"/>
      <c r="AC23" s="234"/>
      <c r="AD23" s="135"/>
      <c r="AE23" s="135"/>
      <c r="AF23" s="233"/>
      <c r="AG23" s="248"/>
      <c r="AH23" s="248"/>
      <c r="AI23" s="248"/>
      <c r="AJ23" s="234"/>
      <c r="AK23" s="156" t="s">
        <v>39</v>
      </c>
      <c r="AL23" s="126"/>
      <c r="AM23" s="126"/>
      <c r="AN23" s="126"/>
      <c r="AO23" s="128"/>
      <c r="AP23" s="157"/>
      <c r="AQ23" s="157"/>
    </row>
    <row r="24" spans="2:44" ht="17" customHeight="1">
      <c r="B24" s="149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6"/>
      <c r="Q24" s="156"/>
      <c r="R24" s="135"/>
      <c r="S24" s="135"/>
      <c r="T24" s="135"/>
      <c r="U24" s="135"/>
      <c r="V24" s="135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8"/>
      <c r="AP24" s="157"/>
      <c r="AQ24" s="157"/>
    </row>
    <row r="25" spans="2:44" ht="18" customHeight="1">
      <c r="B25" s="149"/>
      <c r="C25" s="228" t="s">
        <v>182</v>
      </c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30"/>
      <c r="R25" s="135"/>
      <c r="S25" s="135"/>
      <c r="T25" s="233"/>
      <c r="U25" s="234"/>
      <c r="V25" s="135"/>
      <c r="W25" s="126"/>
      <c r="X25" s="233"/>
      <c r="Y25" s="234"/>
      <c r="Z25" s="126"/>
      <c r="AA25" s="126"/>
      <c r="AB25" s="233"/>
      <c r="AC25" s="234"/>
      <c r="AD25" s="135"/>
      <c r="AE25" s="135"/>
      <c r="AF25" s="233"/>
      <c r="AG25" s="248"/>
      <c r="AH25" s="248"/>
      <c r="AI25" s="248"/>
      <c r="AJ25" s="234"/>
      <c r="AK25" s="156" t="s">
        <v>39</v>
      </c>
      <c r="AL25" s="126"/>
      <c r="AM25" s="126"/>
      <c r="AN25" s="126"/>
      <c r="AO25" s="128"/>
      <c r="AP25" s="157"/>
      <c r="AQ25" s="157"/>
    </row>
    <row r="26" spans="2:44" ht="17" customHeight="1">
      <c r="B26" s="149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6"/>
      <c r="Q26" s="156"/>
      <c r="R26" s="135"/>
      <c r="S26" s="135"/>
      <c r="T26" s="135"/>
      <c r="U26" s="135"/>
      <c r="V26" s="135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8"/>
      <c r="AP26" s="157"/>
      <c r="AQ26" s="157"/>
    </row>
    <row r="27" spans="2:44" ht="19" customHeight="1">
      <c r="B27" s="149"/>
      <c r="C27" s="228" t="s">
        <v>103</v>
      </c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30"/>
      <c r="R27" s="126"/>
      <c r="S27" s="126"/>
      <c r="T27" s="233"/>
      <c r="U27" s="234"/>
      <c r="V27" s="135"/>
      <c r="W27" s="159"/>
      <c r="X27" s="233"/>
      <c r="Y27" s="234"/>
      <c r="Z27" s="126"/>
      <c r="AA27" s="126"/>
      <c r="AB27" s="235"/>
      <c r="AC27" s="235"/>
      <c r="AD27" s="135"/>
      <c r="AE27" s="135"/>
      <c r="AF27" s="235"/>
      <c r="AG27" s="235"/>
      <c r="AH27" s="235"/>
      <c r="AI27" s="235"/>
      <c r="AJ27" s="235"/>
      <c r="AK27" s="156"/>
      <c r="AL27" s="156"/>
      <c r="AM27" s="126"/>
      <c r="AN27" s="126"/>
      <c r="AO27" s="128"/>
      <c r="AP27" s="157"/>
      <c r="AQ27" s="157"/>
    </row>
    <row r="28" spans="2:44" ht="17" customHeight="1">
      <c r="B28" s="149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26"/>
      <c r="S28" s="126"/>
      <c r="T28" s="126"/>
      <c r="U28" s="135"/>
      <c r="V28" s="135"/>
      <c r="W28" s="126"/>
      <c r="X28" s="126"/>
      <c r="Y28" s="126"/>
      <c r="Z28" s="126"/>
      <c r="AA28" s="126"/>
      <c r="AB28" s="235"/>
      <c r="AC28" s="235"/>
      <c r="AD28" s="135"/>
      <c r="AE28" s="135"/>
      <c r="AF28" s="235"/>
      <c r="AG28" s="235"/>
      <c r="AH28" s="235"/>
      <c r="AI28" s="235"/>
      <c r="AJ28" s="235"/>
      <c r="AK28" s="156"/>
      <c r="AL28" s="126"/>
      <c r="AM28" s="126"/>
      <c r="AN28" s="126"/>
      <c r="AO28" s="128"/>
      <c r="AP28" s="157"/>
      <c r="AQ28" s="157"/>
    </row>
    <row r="29" spans="2:44" ht="18" customHeight="1">
      <c r="B29" s="149"/>
      <c r="C29" s="228" t="s">
        <v>52</v>
      </c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30"/>
      <c r="R29" s="126"/>
      <c r="S29" s="126"/>
      <c r="T29" s="233"/>
      <c r="U29" s="234"/>
      <c r="V29" s="135"/>
      <c r="W29" s="126"/>
      <c r="X29" s="233"/>
      <c r="Y29" s="234"/>
      <c r="Z29" s="126"/>
      <c r="AA29" s="126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26"/>
      <c r="AM29" s="126"/>
      <c r="AN29" s="126"/>
      <c r="AO29" s="128"/>
      <c r="AP29" s="157"/>
      <c r="AQ29" s="157"/>
    </row>
    <row r="30" spans="2:44" ht="15.75" customHeight="1">
      <c r="B30" s="149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35"/>
      <c r="V30" s="135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8"/>
      <c r="AP30" s="157"/>
      <c r="AQ30" s="157"/>
    </row>
    <row r="31" spans="2:44" ht="15.75" customHeight="1">
      <c r="B31" s="161"/>
      <c r="C31" s="143" t="s">
        <v>135</v>
      </c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27"/>
      <c r="V31" s="127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4"/>
      <c r="AP31" s="157"/>
      <c r="AQ31" s="157"/>
    </row>
    <row r="32" spans="2:44" s="117" customFormat="1" ht="15.75" customHeight="1"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21"/>
      <c r="V32" s="121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</row>
    <row r="33" spans="2:43" s="117" customFormat="1">
      <c r="B33" s="146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3"/>
      <c r="V33" s="163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20"/>
      <c r="AP33" s="137"/>
      <c r="AQ33" s="137"/>
    </row>
    <row r="34" spans="2:43" s="117" customFormat="1" ht="19">
      <c r="B34" s="149"/>
      <c r="C34" s="151" t="s">
        <v>142</v>
      </c>
      <c r="D34" s="151"/>
      <c r="E34" s="151"/>
      <c r="F34" s="151"/>
      <c r="G34" s="151"/>
      <c r="H34" s="240" t="s">
        <v>89</v>
      </c>
      <c r="I34" s="240"/>
      <c r="J34" s="240"/>
      <c r="K34" s="240"/>
      <c r="L34" s="240"/>
      <c r="M34" s="240"/>
      <c r="N34" s="240"/>
      <c r="O34" s="240"/>
      <c r="P34" s="240"/>
      <c r="Q34" s="240"/>
      <c r="R34" s="126"/>
      <c r="S34" s="126"/>
      <c r="T34" s="241"/>
      <c r="U34" s="242"/>
      <c r="V34" s="135" t="s">
        <v>90</v>
      </c>
      <c r="W34" s="126"/>
      <c r="X34" s="164" t="s">
        <v>200</v>
      </c>
      <c r="Y34" s="165"/>
      <c r="Z34" s="165"/>
      <c r="AA34" s="165"/>
      <c r="AB34" s="165"/>
      <c r="AC34" s="165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8"/>
      <c r="AP34" s="137"/>
      <c r="AQ34" s="137"/>
    </row>
    <row r="35" spans="2:43" s="117" customFormat="1" ht="15.75" customHeight="1">
      <c r="B35" s="161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27"/>
      <c r="V35" s="127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4"/>
      <c r="AP35" s="137"/>
      <c r="AQ35" s="137"/>
    </row>
    <row r="36" spans="2:43" s="117" customFormat="1" ht="15.75" customHeight="1"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21"/>
      <c r="V36" s="121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</row>
    <row r="37" spans="2:43" ht="15.75" customHeight="1">
      <c r="B37" s="146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3"/>
      <c r="V37" s="163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20"/>
      <c r="AP37" s="157"/>
      <c r="AQ37" s="157"/>
    </row>
    <row r="38" spans="2:43" ht="19">
      <c r="B38" s="149"/>
      <c r="C38" s="217" t="s">
        <v>94</v>
      </c>
      <c r="D38" s="217"/>
      <c r="E38" s="217"/>
      <c r="F38" s="217"/>
      <c r="G38" s="217"/>
      <c r="H38" s="217"/>
      <c r="I38" s="217"/>
      <c r="J38" s="217"/>
      <c r="K38" s="280" t="s">
        <v>193</v>
      </c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0"/>
      <c r="X38" s="280"/>
      <c r="Y38" s="280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8"/>
      <c r="AP38" s="157"/>
      <c r="AQ38" s="157"/>
    </row>
    <row r="39" spans="2:43" ht="15.75" customHeight="1">
      <c r="B39" s="149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236"/>
      <c r="O39" s="236"/>
      <c r="P39" s="250" t="s">
        <v>16</v>
      </c>
      <c r="Q39" s="250"/>
      <c r="R39" s="236"/>
      <c r="S39" s="236"/>
      <c r="T39" s="250"/>
      <c r="U39" s="250"/>
      <c r="V39" s="135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8"/>
      <c r="AP39" s="157"/>
      <c r="AQ39" s="157"/>
    </row>
    <row r="40" spans="2:43" ht="18" customHeight="1">
      <c r="B40" s="149"/>
      <c r="C40" s="228" t="s">
        <v>91</v>
      </c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30"/>
      <c r="O40" s="135"/>
      <c r="P40" s="237"/>
      <c r="Q40" s="237"/>
      <c r="R40" s="236"/>
      <c r="S40" s="236"/>
      <c r="T40" s="204" t="s">
        <v>203</v>
      </c>
      <c r="U40" s="205"/>
      <c r="V40" s="205"/>
      <c r="W40" s="205"/>
      <c r="X40" s="205"/>
      <c r="Y40" s="205"/>
      <c r="Z40" s="205"/>
      <c r="AA40" s="205"/>
      <c r="AB40" s="205"/>
      <c r="AC40" s="206"/>
      <c r="AD40" s="231"/>
      <c r="AE40" s="238"/>
      <c r="AF40" s="238"/>
      <c r="AG40" s="238"/>
      <c r="AH40" s="232"/>
      <c r="AI40" s="126"/>
      <c r="AJ40" s="126"/>
      <c r="AK40" s="126"/>
      <c r="AL40" s="126"/>
      <c r="AM40" s="126"/>
      <c r="AN40" s="126"/>
      <c r="AO40" s="128"/>
      <c r="AP40" s="157"/>
      <c r="AQ40" s="157"/>
    </row>
    <row r="41" spans="2:43" ht="17" customHeight="1">
      <c r="B41" s="149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35"/>
      <c r="P41" s="167"/>
      <c r="Q41" s="167"/>
      <c r="R41" s="168"/>
      <c r="S41" s="168"/>
      <c r="T41" s="167"/>
      <c r="U41" s="167"/>
      <c r="V41" s="135"/>
      <c r="W41" s="126"/>
      <c r="X41" s="12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28"/>
      <c r="AP41" s="157"/>
      <c r="AQ41" s="157"/>
    </row>
    <row r="42" spans="2:43" ht="18" customHeight="1">
      <c r="B42" s="149"/>
      <c r="C42" s="228" t="s">
        <v>202</v>
      </c>
      <c r="D42" s="229"/>
      <c r="E42" s="229"/>
      <c r="F42" s="229"/>
      <c r="G42" s="229"/>
      <c r="H42" s="229"/>
      <c r="I42" s="229"/>
      <c r="J42" s="283"/>
      <c r="K42" s="283"/>
      <c r="L42" s="283"/>
      <c r="M42" s="283"/>
      <c r="N42" s="284"/>
      <c r="O42" s="135"/>
      <c r="P42" s="231"/>
      <c r="Q42" s="232"/>
      <c r="R42" s="236"/>
      <c r="S42" s="236"/>
      <c r="T42" s="343" t="s">
        <v>201</v>
      </c>
      <c r="U42" s="344"/>
      <c r="V42" s="344"/>
      <c r="W42" s="344"/>
      <c r="X42" s="344"/>
      <c r="Y42" s="283" t="s">
        <v>93</v>
      </c>
      <c r="Z42" s="283"/>
      <c r="AA42" s="283"/>
      <c r="AB42" s="283"/>
      <c r="AC42" s="284"/>
      <c r="AD42" s="231"/>
      <c r="AE42" s="238"/>
      <c r="AF42" s="238"/>
      <c r="AG42" s="238"/>
      <c r="AH42" s="232"/>
      <c r="AI42" s="125"/>
      <c r="AJ42" s="125"/>
      <c r="AK42" s="125"/>
      <c r="AL42" s="125"/>
      <c r="AM42" s="125"/>
      <c r="AN42" s="169"/>
      <c r="AO42" s="128"/>
      <c r="AP42" s="157"/>
      <c r="AQ42" s="157"/>
    </row>
    <row r="43" spans="2:43" ht="17" customHeight="1">
      <c r="B43" s="149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35"/>
      <c r="P43" s="167"/>
      <c r="Q43" s="167"/>
      <c r="R43" s="168"/>
      <c r="S43" s="168"/>
      <c r="T43" s="126"/>
      <c r="U43" s="135"/>
      <c r="V43" s="135"/>
      <c r="W43" s="126"/>
      <c r="X43" s="126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69"/>
      <c r="AO43" s="128"/>
      <c r="AP43" s="157"/>
      <c r="AQ43" s="157"/>
    </row>
    <row r="44" spans="2:43" ht="18" customHeight="1">
      <c r="B44" s="149"/>
      <c r="C44" s="228" t="s">
        <v>92</v>
      </c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30"/>
      <c r="O44" s="126"/>
      <c r="P44" s="243"/>
      <c r="Q44" s="244"/>
      <c r="R44" s="345" t="s">
        <v>204</v>
      </c>
      <c r="S44" s="126"/>
      <c r="T44" s="126"/>
      <c r="U44" s="135"/>
      <c r="V44" s="135"/>
      <c r="W44" s="126"/>
      <c r="X44" s="126"/>
      <c r="Y44" s="166"/>
      <c r="Z44" s="166"/>
      <c r="AA44" s="166"/>
      <c r="AB44" s="166"/>
      <c r="AC44" s="166"/>
      <c r="AD44" s="166"/>
      <c r="AE44" s="170"/>
      <c r="AF44" s="170"/>
      <c r="AG44" s="170"/>
      <c r="AH44" s="170"/>
      <c r="AI44" s="167"/>
      <c r="AJ44" s="167"/>
      <c r="AK44" s="167"/>
      <c r="AL44" s="167"/>
      <c r="AM44" s="167"/>
      <c r="AN44" s="169"/>
      <c r="AO44" s="128"/>
      <c r="AP44" s="157"/>
      <c r="AQ44" s="157"/>
    </row>
    <row r="45" spans="2:43" ht="17" customHeight="1">
      <c r="B45" s="149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245" t="s">
        <v>23</v>
      </c>
      <c r="P45" s="245"/>
      <c r="Q45" s="245"/>
      <c r="R45" s="245"/>
      <c r="S45" s="245" t="s">
        <v>21</v>
      </c>
      <c r="T45" s="245"/>
      <c r="U45" s="245"/>
      <c r="V45" s="245"/>
      <c r="W45" s="126"/>
      <c r="X45" s="126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247"/>
      <c r="AJ45" s="247"/>
      <c r="AK45" s="247"/>
      <c r="AL45" s="247"/>
      <c r="AM45" s="247"/>
      <c r="AN45" s="126"/>
      <c r="AO45" s="128"/>
      <c r="AP45" s="157"/>
      <c r="AQ45" s="157"/>
    </row>
    <row r="46" spans="2:43" ht="18" customHeight="1">
      <c r="B46" s="149"/>
      <c r="C46" s="228" t="s">
        <v>22</v>
      </c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30"/>
      <c r="O46" s="124"/>
      <c r="P46" s="231"/>
      <c r="Q46" s="232"/>
      <c r="R46" s="126"/>
      <c r="S46" s="126"/>
      <c r="T46" s="231"/>
      <c r="U46" s="232"/>
      <c r="V46" s="135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8"/>
      <c r="AP46" s="157"/>
      <c r="AQ46" s="157"/>
    </row>
    <row r="47" spans="2:43" ht="15.75" customHeight="1">
      <c r="B47" s="161"/>
      <c r="C47" s="143"/>
      <c r="D47" s="143"/>
      <c r="E47" s="143"/>
      <c r="F47" s="143"/>
      <c r="G47" s="143"/>
      <c r="H47" s="141"/>
      <c r="I47" s="141"/>
      <c r="J47" s="141"/>
      <c r="K47" s="141"/>
      <c r="L47" s="141"/>
      <c r="M47" s="141"/>
      <c r="N47" s="141"/>
      <c r="O47" s="141"/>
      <c r="P47" s="143"/>
      <c r="Q47" s="143"/>
      <c r="R47" s="143"/>
      <c r="S47" s="143"/>
      <c r="T47" s="143"/>
      <c r="U47" s="127"/>
      <c r="V47" s="127"/>
      <c r="W47" s="143"/>
      <c r="X47" s="143"/>
      <c r="Y47" s="171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4"/>
      <c r="AP47" s="157"/>
      <c r="AQ47" s="157"/>
    </row>
    <row r="48" spans="2:43" s="117" customFormat="1" ht="15.75" customHeight="1">
      <c r="C48" s="137"/>
      <c r="D48" s="137"/>
      <c r="E48" s="137"/>
      <c r="F48" s="137"/>
      <c r="G48" s="137"/>
      <c r="H48" s="138"/>
      <c r="I48" s="138"/>
      <c r="J48" s="138"/>
      <c r="K48" s="138"/>
      <c r="L48" s="138"/>
      <c r="M48" s="138"/>
      <c r="N48" s="138"/>
      <c r="O48" s="138"/>
      <c r="P48" s="137"/>
      <c r="Q48" s="137"/>
      <c r="R48" s="137"/>
      <c r="S48" s="137"/>
      <c r="T48" s="137"/>
      <c r="U48" s="121"/>
      <c r="V48" s="121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</row>
    <row r="49" spans="2:43" ht="15.75" customHeight="1">
      <c r="B49" s="146"/>
      <c r="C49" s="172"/>
      <c r="D49" s="163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3"/>
      <c r="V49" s="163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20"/>
      <c r="AP49" s="157"/>
      <c r="AQ49" s="157"/>
    </row>
    <row r="50" spans="2:43" ht="15.75" customHeight="1">
      <c r="B50" s="149"/>
      <c r="C50" s="151" t="s">
        <v>50</v>
      </c>
      <c r="D50" s="135"/>
      <c r="E50" s="126"/>
      <c r="F50" s="126"/>
      <c r="G50" s="126"/>
      <c r="H50" s="126"/>
      <c r="I50" s="126"/>
      <c r="J50" s="173" t="s">
        <v>51</v>
      </c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35"/>
      <c r="V50" s="135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8"/>
      <c r="AP50" s="157"/>
      <c r="AQ50" s="157"/>
    </row>
    <row r="51" spans="2:43" ht="15.75" customHeight="1">
      <c r="B51" s="149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250" t="s">
        <v>16</v>
      </c>
      <c r="Q51" s="250"/>
      <c r="R51" s="236"/>
      <c r="S51" s="236"/>
      <c r="T51" s="250" t="s">
        <v>4</v>
      </c>
      <c r="U51" s="250"/>
      <c r="V51" s="135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8"/>
      <c r="AP51" s="157"/>
      <c r="AQ51" s="157"/>
    </row>
    <row r="52" spans="2:43" ht="18" customHeight="1">
      <c r="B52" s="149"/>
      <c r="C52" s="228" t="s">
        <v>183</v>
      </c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30"/>
      <c r="O52" s="135"/>
      <c r="P52" s="231"/>
      <c r="Q52" s="232"/>
      <c r="R52" s="168"/>
      <c r="S52" s="168"/>
      <c r="T52" s="231"/>
      <c r="U52" s="232"/>
      <c r="V52" s="124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4"/>
      <c r="AK52" s="124"/>
      <c r="AL52" s="124"/>
      <c r="AM52" s="124"/>
      <c r="AN52" s="124"/>
      <c r="AO52" s="174"/>
      <c r="AP52" s="157"/>
      <c r="AQ52" s="157"/>
    </row>
    <row r="53" spans="2:43" ht="18" customHeight="1">
      <c r="B53" s="149"/>
      <c r="C53" s="228" t="s">
        <v>40</v>
      </c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30"/>
      <c r="O53" s="135"/>
      <c r="P53" s="231"/>
      <c r="Q53" s="232"/>
      <c r="R53" s="168"/>
      <c r="S53" s="168"/>
      <c r="T53" s="231"/>
      <c r="U53" s="232"/>
      <c r="V53" s="124"/>
      <c r="W53" s="126"/>
      <c r="X53" s="126"/>
      <c r="Y53" s="228" t="s">
        <v>140</v>
      </c>
      <c r="Z53" s="229"/>
      <c r="AA53" s="229"/>
      <c r="AB53" s="229"/>
      <c r="AC53" s="230"/>
      <c r="AD53" s="124"/>
      <c r="AE53" s="231"/>
      <c r="AF53" s="238"/>
      <c r="AG53" s="238"/>
      <c r="AH53" s="232"/>
      <c r="AI53" s="124" t="s">
        <v>39</v>
      </c>
      <c r="AJ53" s="124"/>
      <c r="AK53" s="124"/>
      <c r="AL53" s="124"/>
      <c r="AM53" s="124"/>
      <c r="AN53" s="124"/>
      <c r="AO53" s="174"/>
      <c r="AP53" s="157"/>
      <c r="AQ53" s="157"/>
    </row>
    <row r="54" spans="2:43" ht="18" customHeight="1">
      <c r="B54" s="149"/>
      <c r="C54" s="228" t="s">
        <v>136</v>
      </c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30"/>
      <c r="O54" s="135"/>
      <c r="P54" s="231"/>
      <c r="Q54" s="232"/>
      <c r="R54" s="168"/>
      <c r="S54" s="168"/>
      <c r="T54" s="231"/>
      <c r="U54" s="232"/>
      <c r="V54" s="124"/>
      <c r="W54" s="126"/>
      <c r="X54" s="126"/>
      <c r="Y54" s="175" t="s">
        <v>141</v>
      </c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74"/>
      <c r="AP54" s="157"/>
      <c r="AQ54" s="157"/>
    </row>
    <row r="55" spans="2:43" ht="18" customHeight="1">
      <c r="B55" s="149"/>
      <c r="C55" s="228" t="s">
        <v>137</v>
      </c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30"/>
      <c r="O55" s="124"/>
      <c r="P55" s="231"/>
      <c r="Q55" s="232"/>
      <c r="R55" s="286"/>
      <c r="S55" s="287"/>
      <c r="T55" s="231"/>
      <c r="U55" s="232"/>
      <c r="V55" s="124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4"/>
      <c r="AK55" s="124"/>
      <c r="AL55" s="124"/>
      <c r="AM55" s="124"/>
      <c r="AN55" s="124"/>
      <c r="AO55" s="174"/>
      <c r="AP55" s="157"/>
      <c r="AQ55" s="157"/>
    </row>
    <row r="56" spans="2:43" ht="17" customHeight="1">
      <c r="B56" s="176"/>
      <c r="C56" s="281" t="s">
        <v>138</v>
      </c>
      <c r="D56" s="281"/>
      <c r="E56" s="281"/>
      <c r="F56" s="281"/>
      <c r="G56" s="281"/>
      <c r="H56" s="281"/>
      <c r="I56" s="281"/>
      <c r="J56" s="281"/>
      <c r="K56" s="281"/>
      <c r="L56" s="281"/>
      <c r="M56" s="281"/>
      <c r="N56" s="281"/>
      <c r="O56" s="281"/>
      <c r="P56" s="281"/>
      <c r="Q56" s="281"/>
      <c r="R56" s="281"/>
      <c r="S56" s="281"/>
      <c r="T56" s="281"/>
      <c r="U56" s="281"/>
      <c r="V56" s="281"/>
      <c r="W56" s="281"/>
      <c r="X56" s="281"/>
      <c r="Y56" s="281"/>
      <c r="Z56" s="281"/>
      <c r="AA56" s="281"/>
      <c r="AB56" s="281"/>
      <c r="AC56" s="281"/>
      <c r="AD56" s="281"/>
      <c r="AE56" s="281"/>
      <c r="AF56" s="281"/>
      <c r="AG56" s="281"/>
      <c r="AH56" s="281"/>
      <c r="AI56" s="281"/>
      <c r="AJ56" s="281"/>
      <c r="AK56" s="281"/>
      <c r="AL56" s="281"/>
      <c r="AM56" s="281"/>
      <c r="AN56" s="281"/>
      <c r="AO56" s="282"/>
      <c r="AP56" s="157"/>
      <c r="AQ56" s="157"/>
    </row>
    <row r="57" spans="2:43" ht="17" customHeight="1">
      <c r="B57" s="176"/>
      <c r="C57" s="177" t="s">
        <v>139</v>
      </c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9"/>
      <c r="AP57" s="157"/>
      <c r="AQ57" s="157"/>
    </row>
    <row r="58" spans="2:43" ht="17" customHeight="1">
      <c r="B58" s="149"/>
      <c r="C58" s="180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1"/>
      <c r="AO58" s="174"/>
      <c r="AP58" s="157"/>
      <c r="AQ58" s="157"/>
    </row>
    <row r="59" spans="2:43" ht="17" customHeight="1">
      <c r="B59" s="149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250" t="s">
        <v>19</v>
      </c>
      <c r="Q59" s="250"/>
      <c r="R59" s="236"/>
      <c r="S59" s="236"/>
      <c r="T59" s="250" t="s">
        <v>41</v>
      </c>
      <c r="U59" s="250"/>
      <c r="V59" s="124"/>
      <c r="W59" s="126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74"/>
      <c r="AP59" s="157"/>
      <c r="AQ59" s="157"/>
    </row>
    <row r="60" spans="2:43" ht="18" customHeight="1">
      <c r="B60" s="149"/>
      <c r="C60" s="228" t="s">
        <v>20</v>
      </c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30"/>
      <c r="O60" s="124"/>
      <c r="P60" s="231"/>
      <c r="Q60" s="232"/>
      <c r="R60" s="168"/>
      <c r="S60" s="168"/>
      <c r="T60" s="231"/>
      <c r="U60" s="232"/>
      <c r="V60" s="124"/>
      <c r="W60" s="126"/>
      <c r="X60" s="124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74"/>
      <c r="AP60" s="157"/>
      <c r="AQ60" s="157"/>
    </row>
    <row r="61" spans="2:43" ht="17" customHeight="1">
      <c r="B61" s="149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24"/>
      <c r="P61" s="124"/>
      <c r="Q61" s="124"/>
      <c r="R61" s="124"/>
      <c r="S61" s="124"/>
      <c r="T61" s="124"/>
      <c r="U61" s="124"/>
      <c r="V61" s="124"/>
      <c r="W61" s="126"/>
      <c r="X61" s="124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74"/>
      <c r="AP61" s="157"/>
      <c r="AQ61" s="157"/>
    </row>
    <row r="62" spans="2:43" ht="18" customHeight="1">
      <c r="B62" s="149"/>
      <c r="C62" s="228" t="s">
        <v>18</v>
      </c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230"/>
      <c r="O62" s="124"/>
      <c r="P62" s="231"/>
      <c r="Q62" s="232"/>
      <c r="R62" s="126"/>
      <c r="S62" s="126"/>
      <c r="T62" s="126"/>
      <c r="U62" s="126"/>
      <c r="V62" s="126"/>
      <c r="W62" s="126"/>
      <c r="X62" s="124"/>
      <c r="Y62" s="180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74"/>
      <c r="AP62" s="157"/>
      <c r="AQ62" s="157"/>
    </row>
    <row r="63" spans="2:43" ht="18" customHeight="1">
      <c r="B63" s="149"/>
      <c r="C63" s="228" t="s">
        <v>17</v>
      </c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30"/>
      <c r="O63" s="124"/>
      <c r="P63" s="231"/>
      <c r="Q63" s="232"/>
      <c r="R63" s="126"/>
      <c r="S63" s="126"/>
      <c r="T63" s="126"/>
      <c r="U63" s="126"/>
      <c r="V63" s="126"/>
      <c r="W63" s="126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74"/>
      <c r="AP63" s="157"/>
      <c r="AQ63" s="157"/>
    </row>
    <row r="64" spans="2:43" ht="15.75" customHeight="1">
      <c r="B64" s="140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3"/>
      <c r="V64" s="143"/>
      <c r="W64" s="143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82"/>
      <c r="AP64" s="157"/>
      <c r="AQ64" s="157"/>
    </row>
    <row r="65" spans="2:43" s="117" customFormat="1" ht="15" customHeight="1"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7"/>
      <c r="V65" s="137"/>
      <c r="W65" s="137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7"/>
      <c r="AQ65" s="137"/>
    </row>
    <row r="66" spans="2:43" ht="15" customHeight="1">
      <c r="B66" s="183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62"/>
      <c r="V66" s="162"/>
      <c r="W66" s="162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5"/>
      <c r="AP66" s="157"/>
      <c r="AQ66" s="157"/>
    </row>
    <row r="67" spans="2:43" ht="21" customHeight="1">
      <c r="B67" s="149"/>
      <c r="C67" s="217" t="s">
        <v>186</v>
      </c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128"/>
      <c r="AP67" s="157"/>
      <c r="AQ67" s="157"/>
    </row>
    <row r="68" spans="2:43" ht="15.75" customHeight="1">
      <c r="B68" s="149"/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6"/>
      <c r="AB68" s="186"/>
      <c r="AC68" s="186"/>
      <c r="AD68" s="186"/>
      <c r="AE68" s="186"/>
      <c r="AF68" s="186"/>
      <c r="AG68" s="186"/>
      <c r="AH68" s="186"/>
      <c r="AI68" s="186"/>
      <c r="AJ68" s="186"/>
      <c r="AK68" s="186"/>
      <c r="AL68" s="186"/>
      <c r="AM68" s="186"/>
      <c r="AN68" s="186"/>
      <c r="AO68" s="128"/>
      <c r="AP68" s="157"/>
      <c r="AQ68" s="157"/>
    </row>
    <row r="69" spans="2:43" ht="15.75" customHeight="1">
      <c r="B69" s="149"/>
      <c r="C69" s="225"/>
      <c r="D69" s="225"/>
      <c r="E69" s="225"/>
      <c r="F69" s="225"/>
      <c r="G69" s="225"/>
      <c r="H69" s="225"/>
      <c r="I69" s="225"/>
      <c r="J69" s="225"/>
      <c r="K69" s="225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6"/>
      <c r="Z69" s="186"/>
      <c r="AA69" s="186"/>
      <c r="AB69" s="186"/>
      <c r="AC69" s="186"/>
      <c r="AD69" s="186"/>
      <c r="AE69" s="186"/>
      <c r="AF69" s="186"/>
      <c r="AG69" s="186"/>
      <c r="AH69" s="186"/>
      <c r="AI69" s="186"/>
      <c r="AJ69" s="186"/>
      <c r="AK69" s="186"/>
      <c r="AL69" s="186"/>
      <c r="AM69" s="186"/>
      <c r="AN69" s="186"/>
      <c r="AO69" s="128"/>
      <c r="AP69" s="157"/>
      <c r="AQ69" s="157"/>
    </row>
    <row r="70" spans="2:43" ht="15.75" customHeight="1">
      <c r="B70" s="149"/>
      <c r="C70" s="186" t="s">
        <v>184</v>
      </c>
      <c r="D70" s="207" t="s">
        <v>190</v>
      </c>
      <c r="E70" s="207"/>
      <c r="F70" s="207"/>
      <c r="G70" s="207"/>
      <c r="H70" s="207"/>
      <c r="I70" s="203"/>
      <c r="J70" s="202"/>
      <c r="K70" s="186" t="s">
        <v>184</v>
      </c>
      <c r="L70" s="207" t="s">
        <v>190</v>
      </c>
      <c r="M70" s="207"/>
      <c r="N70" s="207"/>
      <c r="O70" s="207"/>
      <c r="P70" s="207"/>
      <c r="Q70" s="186"/>
      <c r="R70" s="186"/>
      <c r="S70" s="186" t="s">
        <v>184</v>
      </c>
      <c r="T70" s="207" t="s">
        <v>190</v>
      </c>
      <c r="U70" s="207"/>
      <c r="V70" s="207"/>
      <c r="W70" s="207"/>
      <c r="X70" s="207"/>
      <c r="Y70" s="186"/>
      <c r="Z70" s="186"/>
      <c r="AA70" s="186" t="s">
        <v>184</v>
      </c>
      <c r="AB70" s="207" t="s">
        <v>190</v>
      </c>
      <c r="AC70" s="207"/>
      <c r="AD70" s="207"/>
      <c r="AE70" s="207"/>
      <c r="AF70" s="207"/>
      <c r="AG70" s="186"/>
      <c r="AH70" s="186"/>
      <c r="AI70" s="186" t="s">
        <v>184</v>
      </c>
      <c r="AJ70" s="207" t="s">
        <v>190</v>
      </c>
      <c r="AK70" s="207"/>
      <c r="AL70" s="207"/>
      <c r="AM70" s="207"/>
      <c r="AN70" s="207"/>
      <c r="AO70" s="128"/>
      <c r="AP70" s="157"/>
      <c r="AQ70" s="157"/>
    </row>
    <row r="71" spans="2:43" ht="20" customHeight="1">
      <c r="B71" s="149"/>
      <c r="C71" s="187" t="s">
        <v>151</v>
      </c>
      <c r="D71" s="222"/>
      <c r="E71" s="223"/>
      <c r="F71" s="223"/>
      <c r="G71" s="223"/>
      <c r="H71" s="224"/>
      <c r="I71" s="188"/>
      <c r="J71" s="188"/>
      <c r="K71" s="187" t="s">
        <v>152</v>
      </c>
      <c r="L71" s="222"/>
      <c r="M71" s="223"/>
      <c r="N71" s="223"/>
      <c r="O71" s="223"/>
      <c r="P71" s="224"/>
      <c r="Q71" s="188"/>
      <c r="R71" s="188"/>
      <c r="S71" s="187" t="s">
        <v>153</v>
      </c>
      <c r="T71" s="222"/>
      <c r="U71" s="223"/>
      <c r="V71" s="223"/>
      <c r="W71" s="223"/>
      <c r="X71" s="224"/>
      <c r="Y71" s="188"/>
      <c r="Z71" s="188"/>
      <c r="AA71" s="187" t="s">
        <v>154</v>
      </c>
      <c r="AB71" s="222"/>
      <c r="AC71" s="223"/>
      <c r="AD71" s="223"/>
      <c r="AE71" s="223"/>
      <c r="AF71" s="224"/>
      <c r="AG71" s="188"/>
      <c r="AH71" s="188"/>
      <c r="AI71" s="187" t="s">
        <v>155</v>
      </c>
      <c r="AJ71" s="222"/>
      <c r="AK71" s="223"/>
      <c r="AL71" s="223"/>
      <c r="AM71" s="223"/>
      <c r="AN71" s="224"/>
      <c r="AO71" s="128"/>
      <c r="AP71" s="157"/>
      <c r="AQ71" s="157"/>
    </row>
    <row r="72" spans="2:43" ht="20" customHeight="1">
      <c r="B72" s="149"/>
      <c r="C72" s="189"/>
      <c r="D72" s="188"/>
      <c r="E72" s="188"/>
      <c r="F72" s="188"/>
      <c r="G72" s="188"/>
      <c r="H72" s="188"/>
      <c r="I72" s="188"/>
      <c r="J72" s="188"/>
      <c r="K72" s="189"/>
      <c r="L72" s="188"/>
      <c r="M72" s="188"/>
      <c r="N72" s="188"/>
      <c r="O72" s="188"/>
      <c r="P72" s="188"/>
      <c r="Q72" s="188"/>
      <c r="R72" s="188"/>
      <c r="S72" s="189"/>
      <c r="T72" s="188"/>
      <c r="U72" s="188"/>
      <c r="V72" s="188"/>
      <c r="W72" s="188"/>
      <c r="X72" s="188"/>
      <c r="Y72" s="188"/>
      <c r="Z72" s="188"/>
      <c r="AA72" s="189"/>
      <c r="AB72" s="188"/>
      <c r="AC72" s="188"/>
      <c r="AD72" s="188"/>
      <c r="AE72" s="188"/>
      <c r="AF72" s="188"/>
      <c r="AG72" s="188"/>
      <c r="AH72" s="188"/>
      <c r="AI72" s="189"/>
      <c r="AJ72" s="188"/>
      <c r="AK72" s="188"/>
      <c r="AL72" s="188"/>
      <c r="AM72" s="188"/>
      <c r="AN72" s="188"/>
      <c r="AO72" s="128"/>
      <c r="AP72" s="157"/>
      <c r="AQ72" s="157"/>
    </row>
    <row r="73" spans="2:43" ht="20" customHeight="1">
      <c r="B73" s="149"/>
      <c r="C73" s="187" t="s">
        <v>156</v>
      </c>
      <c r="D73" s="222"/>
      <c r="E73" s="223"/>
      <c r="F73" s="223"/>
      <c r="G73" s="223"/>
      <c r="H73" s="224"/>
      <c r="I73" s="188"/>
      <c r="J73" s="188"/>
      <c r="K73" s="187" t="s">
        <v>157</v>
      </c>
      <c r="L73" s="222"/>
      <c r="M73" s="223"/>
      <c r="N73" s="223"/>
      <c r="O73" s="223"/>
      <c r="P73" s="224"/>
      <c r="Q73" s="188"/>
      <c r="R73" s="188"/>
      <c r="S73" s="187" t="s">
        <v>158</v>
      </c>
      <c r="T73" s="222"/>
      <c r="U73" s="223"/>
      <c r="V73" s="223"/>
      <c r="W73" s="223"/>
      <c r="X73" s="224"/>
      <c r="Y73" s="188"/>
      <c r="Z73" s="188"/>
      <c r="AA73" s="187" t="s">
        <v>159</v>
      </c>
      <c r="AB73" s="222"/>
      <c r="AC73" s="223"/>
      <c r="AD73" s="223"/>
      <c r="AE73" s="223"/>
      <c r="AF73" s="224"/>
      <c r="AG73" s="188"/>
      <c r="AH73" s="188"/>
      <c r="AI73" s="187" t="s">
        <v>160</v>
      </c>
      <c r="AJ73" s="222"/>
      <c r="AK73" s="223"/>
      <c r="AL73" s="223"/>
      <c r="AM73" s="223"/>
      <c r="AN73" s="224"/>
      <c r="AO73" s="128"/>
      <c r="AP73" s="157"/>
      <c r="AQ73" s="157"/>
    </row>
    <row r="74" spans="2:43" ht="20" customHeight="1">
      <c r="B74" s="149"/>
      <c r="C74" s="189"/>
      <c r="D74" s="188"/>
      <c r="E74" s="188"/>
      <c r="F74" s="188"/>
      <c r="G74" s="188"/>
      <c r="H74" s="188"/>
      <c r="I74" s="188"/>
      <c r="J74" s="188"/>
      <c r="K74" s="189"/>
      <c r="L74" s="188"/>
      <c r="M74" s="188"/>
      <c r="N74" s="188"/>
      <c r="O74" s="188"/>
      <c r="P74" s="188"/>
      <c r="Q74" s="188"/>
      <c r="R74" s="188"/>
      <c r="S74" s="189"/>
      <c r="T74" s="188"/>
      <c r="U74" s="188"/>
      <c r="V74" s="188"/>
      <c r="W74" s="188"/>
      <c r="X74" s="188"/>
      <c r="Y74" s="188"/>
      <c r="Z74" s="188"/>
      <c r="AA74" s="189"/>
      <c r="AB74" s="188"/>
      <c r="AC74" s="188"/>
      <c r="AD74" s="188"/>
      <c r="AE74" s="188"/>
      <c r="AF74" s="188"/>
      <c r="AG74" s="188"/>
      <c r="AH74" s="188"/>
      <c r="AI74" s="189"/>
      <c r="AJ74" s="188"/>
      <c r="AK74" s="188"/>
      <c r="AL74" s="188"/>
      <c r="AM74" s="188"/>
      <c r="AN74" s="188"/>
      <c r="AO74" s="128"/>
      <c r="AP74" s="157"/>
      <c r="AQ74" s="157"/>
    </row>
    <row r="75" spans="2:43" ht="21" customHeight="1">
      <c r="B75" s="149"/>
      <c r="C75" s="187" t="s">
        <v>161</v>
      </c>
      <c r="D75" s="222"/>
      <c r="E75" s="223"/>
      <c r="F75" s="223"/>
      <c r="G75" s="223"/>
      <c r="H75" s="224"/>
      <c r="I75" s="188"/>
      <c r="J75" s="188"/>
      <c r="K75" s="187" t="s">
        <v>162</v>
      </c>
      <c r="L75" s="222"/>
      <c r="M75" s="223"/>
      <c r="N75" s="223"/>
      <c r="O75" s="223"/>
      <c r="P75" s="224"/>
      <c r="Q75" s="188"/>
      <c r="R75" s="188"/>
      <c r="S75" s="187" t="s">
        <v>163</v>
      </c>
      <c r="T75" s="222"/>
      <c r="U75" s="223"/>
      <c r="V75" s="223"/>
      <c r="W75" s="223"/>
      <c r="X75" s="224"/>
      <c r="Y75" s="188"/>
      <c r="Z75" s="188"/>
      <c r="AA75" s="187" t="s">
        <v>164</v>
      </c>
      <c r="AB75" s="222"/>
      <c r="AC75" s="223"/>
      <c r="AD75" s="223"/>
      <c r="AE75" s="223"/>
      <c r="AF75" s="224"/>
      <c r="AG75" s="188"/>
      <c r="AH75" s="188"/>
      <c r="AI75" s="187" t="s">
        <v>165</v>
      </c>
      <c r="AJ75" s="222"/>
      <c r="AK75" s="223"/>
      <c r="AL75" s="223"/>
      <c r="AM75" s="223"/>
      <c r="AN75" s="224"/>
      <c r="AO75" s="128"/>
      <c r="AP75" s="157"/>
      <c r="AQ75" s="157"/>
    </row>
    <row r="76" spans="2:43" ht="20" customHeight="1">
      <c r="B76" s="149"/>
      <c r="C76" s="189"/>
      <c r="D76" s="188"/>
      <c r="E76" s="188"/>
      <c r="F76" s="188"/>
      <c r="G76" s="188"/>
      <c r="H76" s="188"/>
      <c r="I76" s="188"/>
      <c r="J76" s="188"/>
      <c r="K76" s="189"/>
      <c r="L76" s="188"/>
      <c r="M76" s="188"/>
      <c r="N76" s="188"/>
      <c r="O76" s="188"/>
      <c r="P76" s="188"/>
      <c r="Q76" s="188"/>
      <c r="R76" s="188"/>
      <c r="S76" s="189"/>
      <c r="T76" s="188"/>
      <c r="U76" s="188"/>
      <c r="V76" s="188"/>
      <c r="W76" s="188"/>
      <c r="X76" s="188"/>
      <c r="Y76" s="188"/>
      <c r="Z76" s="188"/>
      <c r="AA76" s="189"/>
      <c r="AB76" s="188"/>
      <c r="AC76" s="188"/>
      <c r="AD76" s="188"/>
      <c r="AE76" s="188"/>
      <c r="AF76" s="188"/>
      <c r="AG76" s="188"/>
      <c r="AH76" s="188"/>
      <c r="AI76" s="189"/>
      <c r="AJ76" s="188"/>
      <c r="AK76" s="188"/>
      <c r="AL76" s="188"/>
      <c r="AM76" s="188"/>
      <c r="AN76" s="188"/>
      <c r="AO76" s="128"/>
      <c r="AP76" s="157"/>
      <c r="AQ76" s="157"/>
    </row>
    <row r="77" spans="2:43" ht="20" customHeight="1">
      <c r="B77" s="149"/>
      <c r="C77" s="187" t="s">
        <v>180</v>
      </c>
      <c r="D77" s="222"/>
      <c r="E77" s="223"/>
      <c r="F77" s="223"/>
      <c r="G77" s="223"/>
      <c r="H77" s="224"/>
      <c r="I77" s="188"/>
      <c r="J77" s="188"/>
      <c r="K77" s="187" t="s">
        <v>179</v>
      </c>
      <c r="L77" s="222"/>
      <c r="M77" s="223"/>
      <c r="N77" s="223"/>
      <c r="O77" s="223"/>
      <c r="P77" s="224"/>
      <c r="Q77" s="188"/>
      <c r="R77" s="188"/>
      <c r="S77" s="187" t="s">
        <v>178</v>
      </c>
      <c r="T77" s="222"/>
      <c r="U77" s="223"/>
      <c r="V77" s="223"/>
      <c r="W77" s="223"/>
      <c r="X77" s="224"/>
      <c r="Y77" s="188"/>
      <c r="Z77" s="188"/>
      <c r="AA77" s="187" t="s">
        <v>177</v>
      </c>
      <c r="AB77" s="222"/>
      <c r="AC77" s="223"/>
      <c r="AD77" s="223"/>
      <c r="AE77" s="223"/>
      <c r="AF77" s="224"/>
      <c r="AG77" s="188"/>
      <c r="AH77" s="188"/>
      <c r="AI77" s="187" t="s">
        <v>174</v>
      </c>
      <c r="AJ77" s="222"/>
      <c r="AK77" s="223"/>
      <c r="AL77" s="223"/>
      <c r="AM77" s="223"/>
      <c r="AN77" s="224"/>
      <c r="AO77" s="128"/>
      <c r="AP77" s="157"/>
      <c r="AQ77" s="157"/>
    </row>
    <row r="78" spans="2:43" ht="20" customHeight="1">
      <c r="B78" s="149"/>
      <c r="C78" s="189"/>
      <c r="D78" s="188"/>
      <c r="E78" s="188"/>
      <c r="F78" s="188"/>
      <c r="G78" s="188"/>
      <c r="H78" s="188"/>
      <c r="I78" s="188"/>
      <c r="J78" s="188"/>
      <c r="K78" s="189"/>
      <c r="L78" s="188"/>
      <c r="M78" s="188"/>
      <c r="N78" s="188"/>
      <c r="O78" s="188"/>
      <c r="P78" s="188"/>
      <c r="Q78" s="188"/>
      <c r="R78" s="188"/>
      <c r="S78" s="189"/>
      <c r="T78" s="188"/>
      <c r="U78" s="188"/>
      <c r="V78" s="188"/>
      <c r="W78" s="188"/>
      <c r="X78" s="188"/>
      <c r="Y78" s="188"/>
      <c r="Z78" s="188"/>
      <c r="AA78" s="189"/>
      <c r="AB78" s="188"/>
      <c r="AC78" s="188"/>
      <c r="AD78" s="188"/>
      <c r="AE78" s="188"/>
      <c r="AF78" s="188"/>
      <c r="AG78" s="188"/>
      <c r="AH78" s="188"/>
      <c r="AI78" s="189"/>
      <c r="AJ78" s="188"/>
      <c r="AK78" s="188"/>
      <c r="AL78" s="188"/>
      <c r="AM78" s="188"/>
      <c r="AN78" s="188"/>
      <c r="AO78" s="128"/>
      <c r="AP78" s="157"/>
      <c r="AQ78" s="157"/>
    </row>
    <row r="79" spans="2:43" ht="20" customHeight="1">
      <c r="B79" s="149"/>
      <c r="C79" s="187" t="s">
        <v>172</v>
      </c>
      <c r="D79" s="222"/>
      <c r="E79" s="223"/>
      <c r="F79" s="223"/>
      <c r="G79" s="223"/>
      <c r="H79" s="224"/>
      <c r="I79" s="188"/>
      <c r="J79" s="188"/>
      <c r="K79" s="190" t="s">
        <v>171</v>
      </c>
      <c r="L79" s="222"/>
      <c r="M79" s="223"/>
      <c r="N79" s="223"/>
      <c r="O79" s="223"/>
      <c r="P79" s="224"/>
      <c r="Q79" s="188"/>
      <c r="R79" s="188"/>
      <c r="S79" s="187" t="s">
        <v>168</v>
      </c>
      <c r="T79" s="222"/>
      <c r="U79" s="223"/>
      <c r="V79" s="223"/>
      <c r="W79" s="223"/>
      <c r="X79" s="224"/>
      <c r="Y79" s="188"/>
      <c r="Z79" s="188"/>
      <c r="AA79" s="187" t="s">
        <v>167</v>
      </c>
      <c r="AB79" s="222"/>
      <c r="AC79" s="223"/>
      <c r="AD79" s="223"/>
      <c r="AE79" s="223"/>
      <c r="AF79" s="224"/>
      <c r="AG79" s="188"/>
      <c r="AH79" s="188"/>
      <c r="AI79" s="187" t="s">
        <v>175</v>
      </c>
      <c r="AJ79" s="222"/>
      <c r="AK79" s="223"/>
      <c r="AL79" s="223"/>
      <c r="AM79" s="223"/>
      <c r="AN79" s="224"/>
      <c r="AO79" s="128"/>
      <c r="AP79" s="157"/>
      <c r="AQ79" s="157"/>
    </row>
    <row r="80" spans="2:43" ht="20" customHeight="1">
      <c r="B80" s="149"/>
      <c r="C80" s="189"/>
      <c r="D80" s="188"/>
      <c r="E80" s="188"/>
      <c r="F80" s="188"/>
      <c r="G80" s="188"/>
      <c r="H80" s="188"/>
      <c r="I80" s="188"/>
      <c r="J80" s="188"/>
      <c r="K80" s="189"/>
      <c r="L80" s="188"/>
      <c r="M80" s="188"/>
      <c r="N80" s="188"/>
      <c r="O80" s="188"/>
      <c r="P80" s="188"/>
      <c r="Q80" s="188"/>
      <c r="R80" s="188"/>
      <c r="S80" s="189"/>
      <c r="T80" s="188"/>
      <c r="U80" s="188"/>
      <c r="V80" s="188"/>
      <c r="W80" s="188"/>
      <c r="X80" s="188"/>
      <c r="Y80" s="188"/>
      <c r="Z80" s="188"/>
      <c r="AA80" s="189"/>
      <c r="AB80" s="188"/>
      <c r="AC80" s="188"/>
      <c r="AD80" s="188"/>
      <c r="AE80" s="188"/>
      <c r="AF80" s="188"/>
      <c r="AG80" s="188"/>
      <c r="AH80" s="188"/>
      <c r="AI80" s="189"/>
      <c r="AJ80" s="188"/>
      <c r="AK80" s="188"/>
      <c r="AL80" s="188"/>
      <c r="AM80" s="188"/>
      <c r="AN80" s="188"/>
      <c r="AO80" s="128"/>
      <c r="AP80" s="157"/>
      <c r="AQ80" s="157"/>
    </row>
    <row r="81" spans="2:43" ht="20" customHeight="1">
      <c r="B81" s="149"/>
      <c r="C81" s="187" t="s">
        <v>173</v>
      </c>
      <c r="D81" s="222"/>
      <c r="E81" s="223"/>
      <c r="F81" s="223"/>
      <c r="G81" s="223"/>
      <c r="H81" s="224"/>
      <c r="I81" s="188"/>
      <c r="J81" s="188"/>
      <c r="K81" s="187" t="s">
        <v>170</v>
      </c>
      <c r="L81" s="222"/>
      <c r="M81" s="223"/>
      <c r="N81" s="223"/>
      <c r="O81" s="223"/>
      <c r="P81" s="224"/>
      <c r="Q81" s="188"/>
      <c r="R81" s="188"/>
      <c r="S81" s="187" t="s">
        <v>169</v>
      </c>
      <c r="T81" s="222"/>
      <c r="U81" s="223"/>
      <c r="V81" s="223"/>
      <c r="W81" s="223"/>
      <c r="X81" s="224"/>
      <c r="Y81" s="188"/>
      <c r="Z81" s="188"/>
      <c r="AA81" s="187" t="s">
        <v>166</v>
      </c>
      <c r="AB81" s="222"/>
      <c r="AC81" s="223"/>
      <c r="AD81" s="223"/>
      <c r="AE81" s="223"/>
      <c r="AF81" s="224"/>
      <c r="AG81" s="188"/>
      <c r="AH81" s="188"/>
      <c r="AI81" s="187" t="s">
        <v>176</v>
      </c>
      <c r="AJ81" s="222"/>
      <c r="AK81" s="223"/>
      <c r="AL81" s="223"/>
      <c r="AM81" s="223"/>
      <c r="AN81" s="224"/>
      <c r="AO81" s="128"/>
      <c r="AP81" s="157"/>
      <c r="AQ81" s="157"/>
    </row>
    <row r="82" spans="2:43" ht="15.75" customHeight="1">
      <c r="B82" s="149"/>
      <c r="C82" s="186"/>
      <c r="D82" s="186"/>
      <c r="E82" s="186"/>
      <c r="F82" s="186"/>
      <c r="G82" s="186"/>
      <c r="H82" s="186"/>
      <c r="I82" s="186"/>
      <c r="J82" s="186"/>
      <c r="K82" s="186"/>
      <c r="L82" s="186"/>
      <c r="M82" s="186"/>
      <c r="N82" s="186"/>
      <c r="O82" s="186"/>
      <c r="P82" s="186"/>
      <c r="Q82" s="186"/>
      <c r="R82" s="186"/>
      <c r="S82" s="191"/>
      <c r="T82" s="186"/>
      <c r="U82" s="186"/>
      <c r="V82" s="186"/>
      <c r="W82" s="186"/>
      <c r="X82" s="186"/>
      <c r="Y82" s="186"/>
      <c r="Z82" s="186"/>
      <c r="AA82" s="186"/>
      <c r="AB82" s="186"/>
      <c r="AC82" s="186"/>
      <c r="AD82" s="186"/>
      <c r="AE82" s="186"/>
      <c r="AF82" s="186"/>
      <c r="AG82" s="186"/>
      <c r="AH82" s="186"/>
      <c r="AI82" s="191"/>
      <c r="AJ82" s="186"/>
      <c r="AK82" s="186"/>
      <c r="AL82" s="186"/>
      <c r="AM82" s="186"/>
      <c r="AN82" s="186"/>
      <c r="AO82" s="128"/>
      <c r="AP82" s="157"/>
      <c r="AQ82" s="157"/>
    </row>
    <row r="83" spans="2:43" ht="20" customHeight="1">
      <c r="B83" s="149"/>
      <c r="C83" s="187" t="s">
        <v>198</v>
      </c>
      <c r="D83" s="222"/>
      <c r="E83" s="223"/>
      <c r="F83" s="223"/>
      <c r="G83" s="223"/>
      <c r="H83" s="224"/>
      <c r="I83" s="188"/>
      <c r="J83" s="188"/>
      <c r="K83" s="187" t="s">
        <v>194</v>
      </c>
      <c r="L83" s="222"/>
      <c r="M83" s="223"/>
      <c r="N83" s="223"/>
      <c r="O83" s="223"/>
      <c r="P83" s="224"/>
      <c r="Q83" s="188"/>
      <c r="R83" s="188"/>
      <c r="S83" s="187" t="s">
        <v>195</v>
      </c>
      <c r="T83" s="222"/>
      <c r="U83" s="223"/>
      <c r="V83" s="223"/>
      <c r="W83" s="223"/>
      <c r="X83" s="224"/>
      <c r="Y83" s="188"/>
      <c r="Z83" s="188"/>
      <c r="AA83" s="187" t="s">
        <v>196</v>
      </c>
      <c r="AB83" s="222"/>
      <c r="AC83" s="223"/>
      <c r="AD83" s="223"/>
      <c r="AE83" s="223"/>
      <c r="AF83" s="224"/>
      <c r="AG83" s="188"/>
      <c r="AH83" s="188"/>
      <c r="AI83" s="187" t="s">
        <v>197</v>
      </c>
      <c r="AJ83" s="222"/>
      <c r="AK83" s="223"/>
      <c r="AL83" s="223"/>
      <c r="AM83" s="223"/>
      <c r="AN83" s="224"/>
      <c r="AO83" s="128"/>
      <c r="AP83" s="157"/>
      <c r="AQ83" s="157"/>
    </row>
    <row r="84" spans="2:43" ht="15.75" customHeight="1">
      <c r="B84" s="149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186"/>
      <c r="R84" s="186"/>
      <c r="S84" s="186"/>
      <c r="T84" s="186"/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  <c r="AF84" s="186"/>
      <c r="AG84" s="186"/>
      <c r="AH84" s="186"/>
      <c r="AI84" s="186"/>
      <c r="AJ84" s="186"/>
      <c r="AK84" s="186"/>
      <c r="AL84" s="186"/>
      <c r="AM84" s="186"/>
      <c r="AN84" s="186"/>
      <c r="AO84" s="128"/>
      <c r="AP84" s="157"/>
      <c r="AQ84" s="157"/>
    </row>
    <row r="85" spans="2:43" ht="15.75" customHeight="1">
      <c r="B85" s="149"/>
      <c r="C85" s="200"/>
      <c r="D85" s="220" t="s">
        <v>185</v>
      </c>
      <c r="E85" s="220"/>
      <c r="F85" s="220"/>
      <c r="G85" s="220"/>
      <c r="H85" s="220"/>
      <c r="I85" s="220"/>
      <c r="J85" s="220"/>
      <c r="K85" s="220"/>
      <c r="L85" s="220"/>
      <c r="M85" s="200"/>
      <c r="N85" s="221" t="s">
        <v>192</v>
      </c>
      <c r="O85" s="221"/>
      <c r="P85" s="221"/>
      <c r="Q85" s="221"/>
      <c r="R85" s="221"/>
      <c r="S85" s="221"/>
      <c r="T85" s="186"/>
      <c r="U85" s="186"/>
      <c r="V85" s="186"/>
      <c r="W85" s="186"/>
      <c r="X85" s="186"/>
      <c r="Y85" s="220" t="s">
        <v>185</v>
      </c>
      <c r="Z85" s="220"/>
      <c r="AA85" s="220"/>
      <c r="AB85" s="220"/>
      <c r="AC85" s="220"/>
      <c r="AD85" s="220"/>
      <c r="AE85" s="220"/>
      <c r="AF85" s="220"/>
      <c r="AG85" s="220"/>
      <c r="AH85" s="186"/>
      <c r="AI85" s="221" t="s">
        <v>191</v>
      </c>
      <c r="AJ85" s="221"/>
      <c r="AK85" s="221"/>
      <c r="AL85" s="221"/>
      <c r="AM85" s="221"/>
      <c r="AN85" s="221"/>
      <c r="AO85" s="128"/>
      <c r="AP85" s="157"/>
      <c r="AQ85" s="157"/>
    </row>
    <row r="86" spans="2:43" ht="18" customHeight="1">
      <c r="B86" s="149"/>
      <c r="C86" s="187" t="s">
        <v>151</v>
      </c>
      <c r="D86" s="218"/>
      <c r="E86" s="218"/>
      <c r="F86" s="218"/>
      <c r="G86" s="218"/>
      <c r="H86" s="218"/>
      <c r="I86" s="218"/>
      <c r="J86" s="218"/>
      <c r="K86" s="218"/>
      <c r="L86" s="218"/>
      <c r="M86" s="186"/>
      <c r="N86" s="219"/>
      <c r="O86" s="219"/>
      <c r="P86" s="219"/>
      <c r="Q86" s="219"/>
      <c r="R86" s="219"/>
      <c r="S86" s="219"/>
      <c r="T86" s="186"/>
      <c r="U86" s="186"/>
      <c r="V86" s="186"/>
      <c r="W86" s="186"/>
      <c r="X86" s="187" t="s">
        <v>152</v>
      </c>
      <c r="Y86" s="218"/>
      <c r="Z86" s="218"/>
      <c r="AA86" s="218"/>
      <c r="AB86" s="218"/>
      <c r="AC86" s="218"/>
      <c r="AD86" s="218"/>
      <c r="AE86" s="218"/>
      <c r="AF86" s="218"/>
      <c r="AG86" s="218"/>
      <c r="AH86" s="186"/>
      <c r="AI86" s="219"/>
      <c r="AJ86" s="219"/>
      <c r="AK86" s="219"/>
      <c r="AL86" s="219"/>
      <c r="AM86" s="219"/>
      <c r="AN86" s="219"/>
      <c r="AO86" s="128"/>
      <c r="AP86" s="157"/>
      <c r="AQ86" s="157"/>
    </row>
    <row r="87" spans="2:43" ht="15.75" customHeight="1">
      <c r="B87" s="149"/>
      <c r="C87" s="189"/>
      <c r="D87" s="189"/>
      <c r="E87" s="189"/>
      <c r="F87" s="189"/>
      <c r="G87" s="189"/>
      <c r="H87" s="189"/>
      <c r="I87" s="186"/>
      <c r="J87" s="186"/>
      <c r="K87" s="186"/>
      <c r="L87" s="186"/>
      <c r="M87" s="186"/>
      <c r="N87" s="186"/>
      <c r="O87" s="186"/>
      <c r="P87" s="186"/>
      <c r="Q87" s="186"/>
      <c r="R87" s="186"/>
      <c r="S87" s="186"/>
      <c r="T87" s="186"/>
      <c r="U87" s="186"/>
      <c r="V87" s="186"/>
      <c r="W87" s="186"/>
      <c r="X87" s="186"/>
      <c r="Y87" s="186"/>
      <c r="Z87" s="186"/>
      <c r="AA87" s="186"/>
      <c r="AB87" s="186"/>
      <c r="AC87" s="186"/>
      <c r="AD87" s="186"/>
      <c r="AE87" s="186"/>
      <c r="AF87" s="186"/>
      <c r="AG87" s="186"/>
      <c r="AH87" s="186"/>
      <c r="AI87" s="186"/>
      <c r="AJ87" s="186"/>
      <c r="AK87" s="186"/>
      <c r="AL87" s="186"/>
      <c r="AM87" s="186"/>
      <c r="AN87" s="186"/>
      <c r="AO87" s="128"/>
      <c r="AP87" s="157"/>
      <c r="AQ87" s="157"/>
    </row>
    <row r="88" spans="2:43" ht="18" customHeight="1">
      <c r="B88" s="149"/>
      <c r="C88" s="187" t="s">
        <v>153</v>
      </c>
      <c r="D88" s="218"/>
      <c r="E88" s="218"/>
      <c r="F88" s="218"/>
      <c r="G88" s="218"/>
      <c r="H88" s="218"/>
      <c r="I88" s="218"/>
      <c r="J88" s="218"/>
      <c r="K88" s="218"/>
      <c r="L88" s="218"/>
      <c r="M88" s="186"/>
      <c r="N88" s="219"/>
      <c r="O88" s="219"/>
      <c r="P88" s="219"/>
      <c r="Q88" s="219"/>
      <c r="R88" s="219"/>
      <c r="S88" s="219"/>
      <c r="T88" s="186"/>
      <c r="U88" s="186"/>
      <c r="V88" s="186"/>
      <c r="W88" s="186"/>
      <c r="X88" s="187" t="s">
        <v>154</v>
      </c>
      <c r="Y88" s="218"/>
      <c r="Z88" s="218"/>
      <c r="AA88" s="218"/>
      <c r="AB88" s="218"/>
      <c r="AC88" s="218"/>
      <c r="AD88" s="218"/>
      <c r="AE88" s="218"/>
      <c r="AF88" s="218"/>
      <c r="AG88" s="218"/>
      <c r="AH88" s="186"/>
      <c r="AI88" s="219"/>
      <c r="AJ88" s="219"/>
      <c r="AK88" s="219"/>
      <c r="AL88" s="219"/>
      <c r="AM88" s="219"/>
      <c r="AN88" s="219"/>
      <c r="AO88" s="128"/>
      <c r="AP88" s="157"/>
      <c r="AQ88" s="157"/>
    </row>
    <row r="89" spans="2:43" ht="15.75" customHeight="1">
      <c r="B89" s="149"/>
      <c r="C89" s="189"/>
      <c r="D89" s="189"/>
      <c r="E89" s="189"/>
      <c r="F89" s="189"/>
      <c r="G89" s="189"/>
      <c r="H89" s="189"/>
      <c r="I89" s="186"/>
      <c r="J89" s="186"/>
      <c r="K89" s="186"/>
      <c r="L89" s="186"/>
      <c r="M89" s="186"/>
      <c r="N89" s="186"/>
      <c r="O89" s="186"/>
      <c r="P89" s="186"/>
      <c r="Q89" s="186"/>
      <c r="R89" s="186"/>
      <c r="S89" s="186"/>
      <c r="T89" s="186"/>
      <c r="U89" s="186"/>
      <c r="V89" s="186"/>
      <c r="W89" s="186"/>
      <c r="X89" s="186"/>
      <c r="Y89" s="186"/>
      <c r="Z89" s="186"/>
      <c r="AA89" s="186"/>
      <c r="AB89" s="186"/>
      <c r="AC89" s="186"/>
      <c r="AD89" s="186"/>
      <c r="AE89" s="186"/>
      <c r="AF89" s="186"/>
      <c r="AG89" s="186"/>
      <c r="AH89" s="186"/>
      <c r="AI89" s="186"/>
      <c r="AJ89" s="186"/>
      <c r="AK89" s="186"/>
      <c r="AL89" s="186"/>
      <c r="AM89" s="186"/>
      <c r="AN89" s="186"/>
      <c r="AO89" s="128"/>
      <c r="AP89" s="157"/>
      <c r="AQ89" s="157"/>
    </row>
    <row r="90" spans="2:43" ht="18" customHeight="1">
      <c r="B90" s="149"/>
      <c r="C90" s="187" t="s">
        <v>155</v>
      </c>
      <c r="D90" s="218"/>
      <c r="E90" s="218"/>
      <c r="F90" s="218"/>
      <c r="G90" s="218"/>
      <c r="H90" s="218"/>
      <c r="I90" s="218"/>
      <c r="J90" s="218"/>
      <c r="K90" s="218"/>
      <c r="L90" s="218"/>
      <c r="M90" s="186"/>
      <c r="N90" s="219"/>
      <c r="O90" s="219"/>
      <c r="P90" s="219"/>
      <c r="Q90" s="219"/>
      <c r="R90" s="219"/>
      <c r="S90" s="219"/>
      <c r="T90" s="186"/>
      <c r="U90" s="186"/>
      <c r="V90" s="186"/>
      <c r="W90" s="186"/>
      <c r="X90" s="187" t="s">
        <v>156</v>
      </c>
      <c r="Y90" s="218"/>
      <c r="Z90" s="218"/>
      <c r="AA90" s="218"/>
      <c r="AB90" s="218"/>
      <c r="AC90" s="218"/>
      <c r="AD90" s="218"/>
      <c r="AE90" s="218"/>
      <c r="AF90" s="218"/>
      <c r="AG90" s="218"/>
      <c r="AH90" s="186"/>
      <c r="AI90" s="219"/>
      <c r="AJ90" s="219"/>
      <c r="AK90" s="219"/>
      <c r="AL90" s="219"/>
      <c r="AM90" s="219"/>
      <c r="AN90" s="219"/>
      <c r="AO90" s="128"/>
      <c r="AP90" s="157"/>
      <c r="AQ90" s="157"/>
    </row>
    <row r="91" spans="2:43" ht="15.75" customHeight="1">
      <c r="B91" s="149"/>
      <c r="C91" s="189"/>
      <c r="D91" s="189"/>
      <c r="E91" s="189"/>
      <c r="F91" s="189"/>
      <c r="G91" s="189"/>
      <c r="H91" s="189"/>
      <c r="I91" s="186"/>
      <c r="J91" s="186"/>
      <c r="K91" s="186"/>
      <c r="L91" s="186"/>
      <c r="M91" s="186"/>
      <c r="N91" s="186"/>
      <c r="O91" s="186"/>
      <c r="P91" s="186"/>
      <c r="Q91" s="186"/>
      <c r="R91" s="186"/>
      <c r="S91" s="186"/>
      <c r="T91" s="186"/>
      <c r="U91" s="186"/>
      <c r="V91" s="186"/>
      <c r="W91" s="186"/>
      <c r="X91" s="186"/>
      <c r="Y91" s="186"/>
      <c r="Z91" s="186"/>
      <c r="AA91" s="186"/>
      <c r="AB91" s="186"/>
      <c r="AC91" s="186"/>
      <c r="AD91" s="186"/>
      <c r="AE91" s="186"/>
      <c r="AF91" s="186"/>
      <c r="AG91" s="186"/>
      <c r="AH91" s="186"/>
      <c r="AI91" s="186"/>
      <c r="AJ91" s="186"/>
      <c r="AK91" s="186"/>
      <c r="AL91" s="186"/>
      <c r="AM91" s="186"/>
      <c r="AN91" s="186"/>
      <c r="AO91" s="128"/>
      <c r="AP91" s="157"/>
      <c r="AQ91" s="157"/>
    </row>
    <row r="92" spans="2:43" ht="15.75" customHeight="1">
      <c r="B92" s="149"/>
      <c r="C92" s="217" t="s">
        <v>187</v>
      </c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17"/>
      <c r="U92" s="217"/>
      <c r="V92" s="217"/>
      <c r="W92" s="217"/>
      <c r="X92" s="217"/>
      <c r="Y92" s="217"/>
      <c r="Z92" s="217"/>
      <c r="AA92" s="217"/>
      <c r="AB92" s="217"/>
      <c r="AC92" s="217"/>
      <c r="AD92" s="217"/>
      <c r="AE92" s="217"/>
      <c r="AF92" s="217"/>
      <c r="AG92" s="217"/>
      <c r="AH92" s="217"/>
      <c r="AI92" s="217"/>
      <c r="AJ92" s="217"/>
      <c r="AK92" s="217"/>
      <c r="AL92" s="217"/>
      <c r="AM92" s="217"/>
      <c r="AN92" s="217"/>
      <c r="AO92" s="128"/>
      <c r="AP92" s="157"/>
      <c r="AQ92" s="157"/>
    </row>
    <row r="93" spans="2:43" ht="15.75" customHeight="1">
      <c r="B93" s="149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8"/>
      <c r="AP93" s="157"/>
      <c r="AQ93" s="157"/>
    </row>
    <row r="94" spans="2:43" ht="15.75" customHeight="1">
      <c r="B94" s="149"/>
      <c r="C94" s="158" t="s">
        <v>188</v>
      </c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8"/>
      <c r="AP94" s="157"/>
      <c r="AQ94" s="157"/>
    </row>
    <row r="95" spans="2:43" ht="15.75" customHeight="1">
      <c r="B95" s="149"/>
      <c r="C95" s="208"/>
      <c r="D95" s="209"/>
      <c r="E95" s="209"/>
      <c r="F95" s="209"/>
      <c r="G95" s="209"/>
      <c r="H95" s="209"/>
      <c r="I95" s="209"/>
      <c r="J95" s="209"/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09"/>
      <c r="Z95" s="209"/>
      <c r="AA95" s="209"/>
      <c r="AB95" s="209"/>
      <c r="AC95" s="209"/>
      <c r="AD95" s="209"/>
      <c r="AE95" s="209"/>
      <c r="AF95" s="209"/>
      <c r="AG95" s="209"/>
      <c r="AH95" s="209"/>
      <c r="AI95" s="209"/>
      <c r="AJ95" s="209"/>
      <c r="AK95" s="209"/>
      <c r="AL95" s="209"/>
      <c r="AM95" s="209"/>
      <c r="AN95" s="210"/>
      <c r="AO95" s="128"/>
      <c r="AP95" s="157"/>
      <c r="AQ95" s="157"/>
    </row>
    <row r="96" spans="2:43" ht="15.75" customHeight="1">
      <c r="B96" s="149"/>
      <c r="C96" s="211"/>
      <c r="D96" s="212"/>
      <c r="E96" s="212"/>
      <c r="F96" s="212"/>
      <c r="G96" s="212"/>
      <c r="H96" s="212"/>
      <c r="I96" s="212"/>
      <c r="J96" s="212"/>
      <c r="K96" s="212"/>
      <c r="L96" s="212"/>
      <c r="M96" s="212"/>
      <c r="N96" s="212"/>
      <c r="O96" s="212"/>
      <c r="P96" s="212"/>
      <c r="Q96" s="212"/>
      <c r="R96" s="212"/>
      <c r="S96" s="212"/>
      <c r="T96" s="212"/>
      <c r="U96" s="212"/>
      <c r="V96" s="212"/>
      <c r="W96" s="212"/>
      <c r="X96" s="212"/>
      <c r="Y96" s="212"/>
      <c r="Z96" s="212"/>
      <c r="AA96" s="212"/>
      <c r="AB96" s="212"/>
      <c r="AC96" s="212"/>
      <c r="AD96" s="212"/>
      <c r="AE96" s="212"/>
      <c r="AF96" s="212"/>
      <c r="AG96" s="212"/>
      <c r="AH96" s="212"/>
      <c r="AI96" s="212"/>
      <c r="AJ96" s="212"/>
      <c r="AK96" s="212"/>
      <c r="AL96" s="212"/>
      <c r="AM96" s="212"/>
      <c r="AN96" s="213"/>
      <c r="AO96" s="128"/>
      <c r="AP96" s="157"/>
      <c r="AQ96" s="157"/>
    </row>
    <row r="97" spans="2:43" ht="15.75" customHeight="1">
      <c r="B97" s="149"/>
      <c r="C97" s="211"/>
      <c r="D97" s="212"/>
      <c r="E97" s="212"/>
      <c r="F97" s="212"/>
      <c r="G97" s="212"/>
      <c r="H97" s="212"/>
      <c r="I97" s="212"/>
      <c r="J97" s="212"/>
      <c r="K97" s="212"/>
      <c r="L97" s="212"/>
      <c r="M97" s="212"/>
      <c r="N97" s="212"/>
      <c r="O97" s="212"/>
      <c r="P97" s="212"/>
      <c r="Q97" s="212"/>
      <c r="R97" s="212"/>
      <c r="S97" s="212"/>
      <c r="T97" s="212"/>
      <c r="U97" s="212"/>
      <c r="V97" s="212"/>
      <c r="W97" s="212"/>
      <c r="X97" s="212"/>
      <c r="Y97" s="212"/>
      <c r="Z97" s="212"/>
      <c r="AA97" s="212"/>
      <c r="AB97" s="212"/>
      <c r="AC97" s="212"/>
      <c r="AD97" s="212"/>
      <c r="AE97" s="212"/>
      <c r="AF97" s="212"/>
      <c r="AG97" s="212"/>
      <c r="AH97" s="212"/>
      <c r="AI97" s="212"/>
      <c r="AJ97" s="212"/>
      <c r="AK97" s="212"/>
      <c r="AL97" s="212"/>
      <c r="AM97" s="212"/>
      <c r="AN97" s="213"/>
      <c r="AO97" s="128"/>
      <c r="AP97" s="157"/>
      <c r="AQ97" s="157"/>
    </row>
    <row r="98" spans="2:43" ht="15.75" customHeight="1">
      <c r="B98" s="149"/>
      <c r="C98" s="211"/>
      <c r="D98" s="212"/>
      <c r="E98" s="212"/>
      <c r="F98" s="212"/>
      <c r="G98" s="212"/>
      <c r="H98" s="212"/>
      <c r="I98" s="212"/>
      <c r="J98" s="212"/>
      <c r="K98" s="212"/>
      <c r="L98" s="212"/>
      <c r="M98" s="212"/>
      <c r="N98" s="212"/>
      <c r="O98" s="212"/>
      <c r="P98" s="212"/>
      <c r="Q98" s="212"/>
      <c r="R98" s="212"/>
      <c r="S98" s="212"/>
      <c r="T98" s="212"/>
      <c r="U98" s="212"/>
      <c r="V98" s="212"/>
      <c r="W98" s="212"/>
      <c r="X98" s="212"/>
      <c r="Y98" s="212"/>
      <c r="Z98" s="212"/>
      <c r="AA98" s="212"/>
      <c r="AB98" s="212"/>
      <c r="AC98" s="212"/>
      <c r="AD98" s="212"/>
      <c r="AE98" s="212"/>
      <c r="AF98" s="212"/>
      <c r="AG98" s="212"/>
      <c r="AH98" s="212"/>
      <c r="AI98" s="212"/>
      <c r="AJ98" s="212"/>
      <c r="AK98" s="212"/>
      <c r="AL98" s="212"/>
      <c r="AM98" s="212"/>
      <c r="AN98" s="213"/>
      <c r="AO98" s="128"/>
      <c r="AP98" s="157"/>
      <c r="AQ98" s="157"/>
    </row>
    <row r="99" spans="2:43" ht="15.75" customHeight="1">
      <c r="B99" s="149"/>
      <c r="C99" s="211"/>
      <c r="D99" s="212"/>
      <c r="E99" s="212"/>
      <c r="F99" s="212"/>
      <c r="G99" s="212"/>
      <c r="H99" s="212"/>
      <c r="I99" s="212"/>
      <c r="J99" s="212"/>
      <c r="K99" s="212"/>
      <c r="L99" s="212"/>
      <c r="M99" s="212"/>
      <c r="N99" s="212"/>
      <c r="O99" s="212"/>
      <c r="P99" s="212"/>
      <c r="Q99" s="212"/>
      <c r="R99" s="212"/>
      <c r="S99" s="212"/>
      <c r="T99" s="212"/>
      <c r="U99" s="212"/>
      <c r="V99" s="212"/>
      <c r="W99" s="212"/>
      <c r="X99" s="212"/>
      <c r="Y99" s="212"/>
      <c r="Z99" s="212"/>
      <c r="AA99" s="212"/>
      <c r="AB99" s="212"/>
      <c r="AC99" s="212"/>
      <c r="AD99" s="212"/>
      <c r="AE99" s="212"/>
      <c r="AF99" s="212"/>
      <c r="AG99" s="212"/>
      <c r="AH99" s="212"/>
      <c r="AI99" s="212"/>
      <c r="AJ99" s="212"/>
      <c r="AK99" s="212"/>
      <c r="AL99" s="212"/>
      <c r="AM99" s="212"/>
      <c r="AN99" s="213"/>
      <c r="AO99" s="128"/>
      <c r="AP99" s="157"/>
      <c r="AQ99" s="157"/>
    </row>
    <row r="100" spans="2:43" ht="15.75" customHeight="1">
      <c r="B100" s="149"/>
      <c r="C100" s="211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2"/>
      <c r="O100" s="212"/>
      <c r="P100" s="212"/>
      <c r="Q100" s="212"/>
      <c r="R100" s="212"/>
      <c r="S100" s="212"/>
      <c r="T100" s="212"/>
      <c r="U100" s="212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/>
      <c r="AF100" s="212"/>
      <c r="AG100" s="212"/>
      <c r="AH100" s="212"/>
      <c r="AI100" s="212"/>
      <c r="AJ100" s="212"/>
      <c r="AK100" s="212"/>
      <c r="AL100" s="212"/>
      <c r="AM100" s="212"/>
      <c r="AN100" s="213"/>
      <c r="AO100" s="128"/>
      <c r="AP100" s="157"/>
      <c r="AQ100" s="157"/>
    </row>
    <row r="101" spans="2:43" ht="15.75" customHeight="1">
      <c r="B101" s="149"/>
      <c r="C101" s="214"/>
      <c r="D101" s="215"/>
      <c r="E101" s="215"/>
      <c r="F101" s="215"/>
      <c r="G101" s="215"/>
      <c r="H101" s="215"/>
      <c r="I101" s="215"/>
      <c r="J101" s="215"/>
      <c r="K101" s="215"/>
      <c r="L101" s="215"/>
      <c r="M101" s="215"/>
      <c r="N101" s="215"/>
      <c r="O101" s="215"/>
      <c r="P101" s="215"/>
      <c r="Q101" s="215"/>
      <c r="R101" s="215"/>
      <c r="S101" s="215"/>
      <c r="T101" s="215"/>
      <c r="U101" s="215"/>
      <c r="V101" s="215"/>
      <c r="W101" s="215"/>
      <c r="X101" s="215"/>
      <c r="Y101" s="215"/>
      <c r="Z101" s="215"/>
      <c r="AA101" s="215"/>
      <c r="AB101" s="215"/>
      <c r="AC101" s="215"/>
      <c r="AD101" s="215"/>
      <c r="AE101" s="215"/>
      <c r="AF101" s="215"/>
      <c r="AG101" s="215"/>
      <c r="AH101" s="215"/>
      <c r="AI101" s="215"/>
      <c r="AJ101" s="215"/>
      <c r="AK101" s="215"/>
      <c r="AL101" s="215"/>
      <c r="AM101" s="215"/>
      <c r="AN101" s="216"/>
      <c r="AO101" s="128"/>
      <c r="AP101" s="157"/>
      <c r="AQ101" s="157"/>
    </row>
    <row r="102" spans="2:43" ht="15.75" customHeight="1">
      <c r="B102" s="149"/>
      <c r="C102" s="189"/>
      <c r="D102" s="201"/>
      <c r="E102" s="201"/>
      <c r="F102" s="201"/>
      <c r="G102" s="201"/>
      <c r="H102" s="201"/>
      <c r="I102" s="186"/>
      <c r="J102" s="186"/>
      <c r="K102" s="186"/>
      <c r="L102" s="186"/>
      <c r="M102" s="186"/>
      <c r="N102" s="186"/>
      <c r="O102" s="186"/>
      <c r="P102" s="186"/>
      <c r="Q102" s="186"/>
      <c r="R102" s="186"/>
      <c r="S102" s="186"/>
      <c r="T102" s="186"/>
      <c r="U102" s="186"/>
      <c r="V102" s="186"/>
      <c r="W102" s="186"/>
      <c r="X102" s="186"/>
      <c r="Y102" s="186"/>
      <c r="Z102" s="186"/>
      <c r="AA102" s="186"/>
      <c r="AB102" s="186"/>
      <c r="AC102" s="186"/>
      <c r="AD102" s="186"/>
      <c r="AE102" s="186"/>
      <c r="AF102" s="186"/>
      <c r="AG102" s="186"/>
      <c r="AH102" s="186"/>
      <c r="AI102" s="186"/>
      <c r="AJ102" s="186"/>
      <c r="AK102" s="186"/>
      <c r="AL102" s="186"/>
      <c r="AM102" s="186"/>
      <c r="AN102" s="186"/>
      <c r="AO102" s="128"/>
      <c r="AP102" s="157"/>
      <c r="AQ102" s="157"/>
    </row>
    <row r="103" spans="2:43" ht="12.75" customHeight="1">
      <c r="B103" s="161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192"/>
      <c r="AJ103" s="192"/>
      <c r="AK103" s="192"/>
      <c r="AL103" s="192"/>
      <c r="AM103" s="192"/>
      <c r="AN103" s="192"/>
      <c r="AO103" s="193"/>
    </row>
    <row r="105" spans="2:43" ht="18" customHeight="1">
      <c r="B105" s="271" t="s">
        <v>87</v>
      </c>
      <c r="C105" s="272"/>
      <c r="D105" s="272"/>
      <c r="E105" s="272"/>
      <c r="F105" s="272"/>
      <c r="G105" s="272"/>
      <c r="H105" s="272"/>
      <c r="I105" s="272"/>
      <c r="J105" s="272"/>
      <c r="K105" s="272"/>
      <c r="L105" s="272"/>
      <c r="M105" s="272"/>
      <c r="N105" s="272"/>
      <c r="O105" s="272"/>
      <c r="P105" s="272"/>
      <c r="Q105" s="272"/>
      <c r="R105" s="272"/>
      <c r="S105" s="272"/>
      <c r="T105" s="272"/>
      <c r="U105" s="272"/>
      <c r="V105" s="272"/>
      <c r="W105" s="272"/>
      <c r="X105" s="272"/>
      <c r="Y105" s="272"/>
      <c r="Z105" s="272"/>
      <c r="AA105" s="272"/>
      <c r="AB105" s="272"/>
      <c r="AC105" s="272"/>
      <c r="AD105" s="272"/>
      <c r="AE105" s="272"/>
      <c r="AF105" s="272"/>
      <c r="AG105" s="272"/>
      <c r="AH105" s="272"/>
      <c r="AI105" s="272"/>
      <c r="AJ105" s="272"/>
      <c r="AK105" s="272"/>
      <c r="AL105" s="272"/>
      <c r="AM105" s="272"/>
      <c r="AN105" s="272"/>
      <c r="AO105" s="273"/>
    </row>
    <row r="107" spans="2:43" ht="13" customHeight="1">
      <c r="B107" s="265" t="s">
        <v>88</v>
      </c>
      <c r="C107" s="266"/>
      <c r="D107" s="266"/>
      <c r="E107" s="266"/>
      <c r="F107" s="266"/>
      <c r="G107" s="266"/>
      <c r="H107" s="266"/>
      <c r="I107" s="266"/>
      <c r="J107" s="266"/>
      <c r="K107" s="266"/>
      <c r="L107" s="266"/>
      <c r="M107" s="266"/>
      <c r="N107" s="266"/>
      <c r="O107" s="266"/>
      <c r="P107" s="266"/>
      <c r="Q107" s="266"/>
      <c r="R107" s="266"/>
      <c r="S107" s="266"/>
      <c r="T107" s="266"/>
      <c r="U107" s="266"/>
      <c r="V107" s="266"/>
      <c r="W107" s="266"/>
      <c r="X107" s="266"/>
      <c r="Y107" s="266"/>
      <c r="Z107" s="266"/>
      <c r="AA107" s="266"/>
      <c r="AB107" s="266"/>
      <c r="AC107" s="266"/>
      <c r="AD107" s="266"/>
      <c r="AE107" s="266"/>
      <c r="AF107" s="266"/>
      <c r="AG107" s="266"/>
      <c r="AH107" s="266"/>
      <c r="AI107" s="266"/>
      <c r="AJ107" s="266"/>
      <c r="AK107" s="266"/>
      <c r="AL107" s="266"/>
      <c r="AM107" s="266"/>
      <c r="AN107" s="266"/>
      <c r="AO107" s="267"/>
    </row>
    <row r="108" spans="2:43" ht="13" customHeight="1">
      <c r="B108" s="268"/>
      <c r="C108" s="269"/>
      <c r="D108" s="269"/>
      <c r="E108" s="269"/>
      <c r="F108" s="269"/>
      <c r="G108" s="269"/>
      <c r="H108" s="269"/>
      <c r="I108" s="269"/>
      <c r="J108" s="269"/>
      <c r="K108" s="269"/>
      <c r="L108" s="269"/>
      <c r="M108" s="269"/>
      <c r="N108" s="269"/>
      <c r="O108" s="269"/>
      <c r="P108" s="269"/>
      <c r="Q108" s="269"/>
      <c r="R108" s="269"/>
      <c r="S108" s="269"/>
      <c r="T108" s="269"/>
      <c r="U108" s="269"/>
      <c r="V108" s="269"/>
      <c r="W108" s="269"/>
      <c r="X108" s="269"/>
      <c r="Y108" s="269"/>
      <c r="Z108" s="269"/>
      <c r="AA108" s="269"/>
      <c r="AB108" s="269"/>
      <c r="AC108" s="269"/>
      <c r="AD108" s="269"/>
      <c r="AE108" s="269"/>
      <c r="AF108" s="269"/>
      <c r="AG108" s="269"/>
      <c r="AH108" s="269"/>
      <c r="AI108" s="269"/>
      <c r="AJ108" s="269"/>
      <c r="AK108" s="269"/>
      <c r="AL108" s="269"/>
      <c r="AM108" s="269"/>
      <c r="AN108" s="269"/>
      <c r="AO108" s="270"/>
    </row>
    <row r="110" spans="2:43" ht="16">
      <c r="B110" s="194" t="s">
        <v>24</v>
      </c>
      <c r="C110" s="194"/>
      <c r="D110" s="195"/>
    </row>
    <row r="111" spans="2:43" ht="15" customHeight="1">
      <c r="B111" s="285" t="s">
        <v>189</v>
      </c>
      <c r="C111" s="285"/>
      <c r="D111" s="285"/>
      <c r="E111" s="285"/>
      <c r="F111" s="285"/>
      <c r="G111" s="285"/>
      <c r="H111" s="285"/>
      <c r="I111" s="285"/>
      <c r="J111" s="285"/>
      <c r="K111" s="285"/>
      <c r="L111" s="285"/>
      <c r="M111" s="285"/>
      <c r="N111" s="285"/>
      <c r="O111" s="285"/>
      <c r="P111" s="285"/>
      <c r="Q111" s="285"/>
      <c r="R111" s="285"/>
      <c r="S111" s="285"/>
      <c r="T111" s="285"/>
      <c r="U111" s="285"/>
      <c r="V111" s="285"/>
      <c r="W111" s="285"/>
      <c r="X111" s="285"/>
      <c r="Y111" s="285"/>
      <c r="Z111" s="285"/>
      <c r="AA111" s="285"/>
      <c r="AB111" s="285"/>
      <c r="AC111" s="285"/>
      <c r="AD111" s="285"/>
      <c r="AE111" s="285"/>
      <c r="AF111" s="285"/>
      <c r="AG111" s="285"/>
      <c r="AH111" s="285"/>
      <c r="AI111" s="285"/>
      <c r="AJ111" s="285"/>
      <c r="AK111" s="285"/>
      <c r="AL111" s="285"/>
      <c r="AM111" s="285"/>
      <c r="AN111" s="285"/>
      <c r="AO111" s="285"/>
      <c r="AP111" s="285"/>
    </row>
    <row r="112" spans="2:43" ht="15" customHeight="1">
      <c r="B112" s="285"/>
      <c r="C112" s="285"/>
      <c r="D112" s="285"/>
      <c r="E112" s="285"/>
      <c r="F112" s="285"/>
      <c r="G112" s="285"/>
      <c r="H112" s="285"/>
      <c r="I112" s="285"/>
      <c r="J112" s="285"/>
      <c r="K112" s="285"/>
      <c r="L112" s="285"/>
      <c r="M112" s="285"/>
      <c r="N112" s="285"/>
      <c r="O112" s="285"/>
      <c r="P112" s="285"/>
      <c r="Q112" s="285"/>
      <c r="R112" s="285"/>
      <c r="S112" s="285"/>
      <c r="T112" s="285"/>
      <c r="U112" s="285"/>
      <c r="V112" s="285"/>
      <c r="W112" s="285"/>
      <c r="X112" s="285"/>
      <c r="Y112" s="285"/>
      <c r="Z112" s="285"/>
      <c r="AA112" s="285"/>
      <c r="AB112" s="285"/>
      <c r="AC112" s="285"/>
      <c r="AD112" s="285"/>
      <c r="AE112" s="285"/>
      <c r="AF112" s="285"/>
      <c r="AG112" s="285"/>
      <c r="AH112" s="285"/>
      <c r="AI112" s="285"/>
      <c r="AJ112" s="285"/>
      <c r="AK112" s="285"/>
      <c r="AL112" s="285"/>
      <c r="AM112" s="285"/>
      <c r="AN112" s="285"/>
      <c r="AO112" s="285"/>
      <c r="AP112" s="285"/>
    </row>
    <row r="113" spans="2:42" ht="15" customHeight="1">
      <c r="B113" s="285"/>
      <c r="C113" s="285"/>
      <c r="D113" s="285"/>
      <c r="E113" s="285"/>
      <c r="F113" s="285"/>
      <c r="G113" s="285"/>
      <c r="H113" s="285"/>
      <c r="I113" s="285"/>
      <c r="J113" s="285"/>
      <c r="K113" s="285"/>
      <c r="L113" s="285"/>
      <c r="M113" s="285"/>
      <c r="N113" s="285"/>
      <c r="O113" s="285"/>
      <c r="P113" s="285"/>
      <c r="Q113" s="285"/>
      <c r="R113" s="285"/>
      <c r="S113" s="285"/>
      <c r="T113" s="285"/>
      <c r="U113" s="285"/>
      <c r="V113" s="285"/>
      <c r="W113" s="285"/>
      <c r="X113" s="285"/>
      <c r="Y113" s="285"/>
      <c r="Z113" s="285"/>
      <c r="AA113" s="285"/>
      <c r="AB113" s="285"/>
      <c r="AC113" s="285"/>
      <c r="AD113" s="285"/>
      <c r="AE113" s="285"/>
      <c r="AF113" s="285"/>
      <c r="AG113" s="285"/>
      <c r="AH113" s="285"/>
      <c r="AI113" s="285"/>
      <c r="AJ113" s="285"/>
      <c r="AK113" s="285"/>
      <c r="AL113" s="285"/>
      <c r="AM113" s="285"/>
      <c r="AN113" s="285"/>
      <c r="AO113" s="285"/>
      <c r="AP113" s="285"/>
    </row>
    <row r="114" spans="2:42" ht="15" customHeight="1">
      <c r="B114" s="285"/>
      <c r="C114" s="285"/>
      <c r="D114" s="285"/>
      <c r="E114" s="285"/>
      <c r="F114" s="285"/>
      <c r="G114" s="285"/>
      <c r="H114" s="285"/>
      <c r="I114" s="285"/>
      <c r="J114" s="285"/>
      <c r="K114" s="285"/>
      <c r="L114" s="285"/>
      <c r="M114" s="285"/>
      <c r="N114" s="285"/>
      <c r="O114" s="285"/>
      <c r="P114" s="285"/>
      <c r="Q114" s="285"/>
      <c r="R114" s="285"/>
      <c r="S114" s="285"/>
      <c r="T114" s="285"/>
      <c r="U114" s="285"/>
      <c r="V114" s="285"/>
      <c r="W114" s="285"/>
      <c r="X114" s="285"/>
      <c r="Y114" s="285"/>
      <c r="Z114" s="285"/>
      <c r="AA114" s="285"/>
      <c r="AB114" s="285"/>
      <c r="AC114" s="285"/>
      <c r="AD114" s="285"/>
      <c r="AE114" s="285"/>
      <c r="AF114" s="285"/>
      <c r="AG114" s="285"/>
      <c r="AH114" s="285"/>
      <c r="AI114" s="285"/>
      <c r="AJ114" s="285"/>
      <c r="AK114" s="285"/>
      <c r="AL114" s="285"/>
      <c r="AM114" s="285"/>
      <c r="AN114" s="285"/>
      <c r="AO114" s="285"/>
      <c r="AP114" s="285"/>
    </row>
    <row r="115" spans="2:42" ht="15" customHeight="1">
      <c r="B115" s="285"/>
      <c r="C115" s="285"/>
      <c r="D115" s="285"/>
      <c r="E115" s="285"/>
      <c r="F115" s="285"/>
      <c r="G115" s="285"/>
      <c r="H115" s="285"/>
      <c r="I115" s="285"/>
      <c r="J115" s="285"/>
      <c r="K115" s="285"/>
      <c r="L115" s="285"/>
      <c r="M115" s="285"/>
      <c r="N115" s="285"/>
      <c r="O115" s="285"/>
      <c r="P115" s="285"/>
      <c r="Q115" s="285"/>
      <c r="R115" s="285"/>
      <c r="S115" s="285"/>
      <c r="T115" s="285"/>
      <c r="U115" s="285"/>
      <c r="V115" s="285"/>
      <c r="W115" s="285"/>
      <c r="X115" s="285"/>
      <c r="Y115" s="285"/>
      <c r="Z115" s="285"/>
      <c r="AA115" s="285"/>
      <c r="AB115" s="285"/>
      <c r="AC115" s="285"/>
      <c r="AD115" s="285"/>
      <c r="AE115" s="285"/>
      <c r="AF115" s="285"/>
      <c r="AG115" s="285"/>
      <c r="AH115" s="285"/>
      <c r="AI115" s="285"/>
      <c r="AJ115" s="285"/>
      <c r="AK115" s="285"/>
      <c r="AL115" s="285"/>
      <c r="AM115" s="285"/>
      <c r="AN115" s="285"/>
      <c r="AO115" s="285"/>
      <c r="AP115" s="285"/>
    </row>
    <row r="116" spans="2:42" ht="15" customHeight="1">
      <c r="B116" s="285"/>
      <c r="C116" s="285"/>
      <c r="D116" s="285"/>
      <c r="E116" s="285"/>
      <c r="F116" s="285"/>
      <c r="G116" s="285"/>
      <c r="H116" s="285"/>
      <c r="I116" s="285"/>
      <c r="J116" s="285"/>
      <c r="K116" s="285"/>
      <c r="L116" s="285"/>
      <c r="M116" s="285"/>
      <c r="N116" s="285"/>
      <c r="O116" s="285"/>
      <c r="P116" s="285"/>
      <c r="Q116" s="285"/>
      <c r="R116" s="285"/>
      <c r="S116" s="285"/>
      <c r="T116" s="285"/>
      <c r="U116" s="285"/>
      <c r="V116" s="285"/>
      <c r="W116" s="285"/>
      <c r="X116" s="285"/>
      <c r="Y116" s="285"/>
      <c r="Z116" s="285"/>
      <c r="AA116" s="285"/>
      <c r="AB116" s="285"/>
      <c r="AC116" s="285"/>
      <c r="AD116" s="285"/>
      <c r="AE116" s="285"/>
      <c r="AF116" s="285"/>
      <c r="AG116" s="285"/>
      <c r="AH116" s="285"/>
      <c r="AI116" s="285"/>
      <c r="AJ116" s="285"/>
      <c r="AK116" s="285"/>
      <c r="AL116" s="285"/>
      <c r="AM116" s="285"/>
      <c r="AN116" s="285"/>
      <c r="AO116" s="285"/>
      <c r="AP116" s="285"/>
    </row>
    <row r="117" spans="2:42" ht="15" customHeight="1">
      <c r="B117" s="285" t="s">
        <v>199</v>
      </c>
      <c r="C117" s="285"/>
      <c r="D117" s="285"/>
      <c r="E117" s="285"/>
      <c r="F117" s="285"/>
      <c r="G117" s="285"/>
      <c r="H117" s="285"/>
      <c r="I117" s="285"/>
      <c r="J117" s="285"/>
      <c r="K117" s="285"/>
      <c r="L117" s="285"/>
      <c r="M117" s="285"/>
      <c r="N117" s="285"/>
      <c r="O117" s="285"/>
      <c r="P117" s="285"/>
      <c r="Q117" s="285"/>
      <c r="R117" s="285"/>
      <c r="S117" s="285"/>
      <c r="T117" s="285"/>
      <c r="U117" s="285"/>
      <c r="V117" s="285"/>
      <c r="W117" s="285"/>
      <c r="X117" s="285"/>
      <c r="Y117" s="285"/>
      <c r="Z117" s="285"/>
      <c r="AA117" s="285"/>
      <c r="AB117" s="285"/>
      <c r="AC117" s="285"/>
      <c r="AD117" s="285"/>
      <c r="AE117" s="285"/>
      <c r="AF117" s="285"/>
      <c r="AG117" s="285"/>
      <c r="AH117" s="285"/>
      <c r="AI117" s="285"/>
      <c r="AJ117" s="285"/>
      <c r="AK117" s="285"/>
      <c r="AL117" s="285"/>
      <c r="AM117" s="285"/>
      <c r="AN117" s="285"/>
      <c r="AO117" s="285"/>
      <c r="AP117" s="285"/>
    </row>
    <row r="118" spans="2:42" ht="15" customHeight="1">
      <c r="B118" s="285"/>
      <c r="C118" s="285"/>
      <c r="D118" s="285"/>
      <c r="E118" s="285"/>
      <c r="F118" s="285"/>
      <c r="G118" s="285"/>
      <c r="H118" s="285"/>
      <c r="I118" s="285"/>
      <c r="J118" s="285"/>
      <c r="K118" s="285"/>
      <c r="L118" s="285"/>
      <c r="M118" s="285"/>
      <c r="N118" s="285"/>
      <c r="O118" s="285"/>
      <c r="P118" s="285"/>
      <c r="Q118" s="285"/>
      <c r="R118" s="285"/>
      <c r="S118" s="285"/>
      <c r="T118" s="285"/>
      <c r="U118" s="285"/>
      <c r="V118" s="285"/>
      <c r="W118" s="285"/>
      <c r="X118" s="285"/>
      <c r="Y118" s="285"/>
      <c r="Z118" s="285"/>
      <c r="AA118" s="285"/>
      <c r="AB118" s="285"/>
      <c r="AC118" s="285"/>
      <c r="AD118" s="285"/>
      <c r="AE118" s="285"/>
      <c r="AF118" s="285"/>
      <c r="AG118" s="285"/>
      <c r="AH118" s="285"/>
      <c r="AI118" s="285"/>
      <c r="AJ118" s="285"/>
      <c r="AK118" s="285"/>
      <c r="AL118" s="285"/>
      <c r="AM118" s="285"/>
      <c r="AN118" s="285"/>
      <c r="AO118" s="285"/>
      <c r="AP118" s="285"/>
    </row>
    <row r="119" spans="2:42" ht="15" customHeight="1">
      <c r="B119" s="285"/>
      <c r="C119" s="285"/>
      <c r="D119" s="285"/>
      <c r="E119" s="285"/>
      <c r="F119" s="285"/>
      <c r="G119" s="285"/>
      <c r="H119" s="285"/>
      <c r="I119" s="285"/>
      <c r="J119" s="285"/>
      <c r="K119" s="285"/>
      <c r="L119" s="285"/>
      <c r="M119" s="285"/>
      <c r="N119" s="285"/>
      <c r="O119" s="285"/>
      <c r="P119" s="285"/>
      <c r="Q119" s="285"/>
      <c r="R119" s="285"/>
      <c r="S119" s="285"/>
      <c r="T119" s="285"/>
      <c r="U119" s="285"/>
      <c r="V119" s="285"/>
      <c r="W119" s="285"/>
      <c r="X119" s="285"/>
      <c r="Y119" s="285"/>
      <c r="Z119" s="285"/>
      <c r="AA119" s="285"/>
      <c r="AB119" s="285"/>
      <c r="AC119" s="285"/>
      <c r="AD119" s="285"/>
      <c r="AE119" s="285"/>
      <c r="AF119" s="285"/>
      <c r="AG119" s="285"/>
      <c r="AH119" s="285"/>
      <c r="AI119" s="285"/>
      <c r="AJ119" s="285"/>
      <c r="AK119" s="285"/>
      <c r="AL119" s="285"/>
      <c r="AM119" s="285"/>
      <c r="AN119" s="285"/>
      <c r="AO119" s="285"/>
      <c r="AP119" s="285"/>
    </row>
    <row r="120" spans="2:42" ht="13" customHeight="1">
      <c r="B120" s="285"/>
      <c r="C120" s="285"/>
      <c r="D120" s="285"/>
      <c r="E120" s="285"/>
      <c r="F120" s="285"/>
      <c r="G120" s="285"/>
      <c r="H120" s="285"/>
      <c r="I120" s="285"/>
      <c r="J120" s="285"/>
      <c r="K120" s="285"/>
      <c r="L120" s="285"/>
      <c r="M120" s="285"/>
      <c r="N120" s="285"/>
      <c r="O120" s="285"/>
      <c r="P120" s="285"/>
      <c r="Q120" s="285"/>
      <c r="R120" s="285"/>
      <c r="S120" s="285"/>
      <c r="T120" s="285"/>
      <c r="U120" s="285"/>
      <c r="V120" s="285"/>
      <c r="W120" s="285"/>
      <c r="X120" s="285"/>
      <c r="Y120" s="285"/>
      <c r="Z120" s="285"/>
      <c r="AA120" s="285"/>
      <c r="AB120" s="285"/>
      <c r="AC120" s="285"/>
      <c r="AD120" s="285"/>
      <c r="AE120" s="285"/>
      <c r="AF120" s="285"/>
      <c r="AG120" s="285"/>
      <c r="AH120" s="285"/>
      <c r="AI120" s="285"/>
      <c r="AJ120" s="285"/>
      <c r="AK120" s="285"/>
      <c r="AL120" s="285"/>
      <c r="AM120" s="285"/>
      <c r="AN120" s="285"/>
      <c r="AO120" s="285"/>
      <c r="AP120" s="285"/>
    </row>
    <row r="122" spans="2:42" ht="15">
      <c r="B122" s="196" t="s">
        <v>150</v>
      </c>
      <c r="C122" s="197"/>
      <c r="D122" s="197"/>
      <c r="E122" s="197"/>
      <c r="F122" s="197"/>
      <c r="G122" s="197"/>
      <c r="H122" s="197"/>
      <c r="I122" s="197"/>
      <c r="J122" s="197"/>
      <c r="K122" s="197"/>
      <c r="L122" s="197"/>
      <c r="M122" s="197"/>
      <c r="N122" s="197"/>
      <c r="O122" s="197"/>
      <c r="P122" s="197"/>
      <c r="Q122" s="197"/>
      <c r="R122" s="197"/>
      <c r="S122" s="197"/>
      <c r="T122" s="197"/>
      <c r="U122" s="197"/>
      <c r="V122" s="197"/>
      <c r="W122" s="197"/>
      <c r="X122" s="197"/>
      <c r="Y122" s="197"/>
      <c r="Z122" s="197"/>
      <c r="AA122" s="197"/>
      <c r="AB122" s="197"/>
      <c r="AC122" s="197"/>
      <c r="AD122" s="197"/>
      <c r="AE122" s="197"/>
      <c r="AF122" s="197"/>
      <c r="AG122" s="197"/>
      <c r="AH122" s="197"/>
      <c r="AI122" s="197"/>
      <c r="AJ122" s="197"/>
      <c r="AK122" s="197"/>
      <c r="AL122" s="197"/>
      <c r="AM122" s="197"/>
      <c r="AN122" s="197"/>
      <c r="AO122" s="117"/>
    </row>
    <row r="123" spans="2:42" ht="15">
      <c r="B123" s="279" t="s">
        <v>143</v>
      </c>
      <c r="C123" s="279"/>
      <c r="D123" s="279"/>
      <c r="E123" s="279"/>
      <c r="F123" s="279"/>
      <c r="G123" s="279"/>
      <c r="H123" s="279"/>
      <c r="I123" s="279"/>
      <c r="J123" s="279"/>
      <c r="K123" s="279"/>
      <c r="L123" s="279"/>
      <c r="M123" s="279"/>
      <c r="N123" s="279"/>
      <c r="O123" s="279"/>
      <c r="P123" s="279"/>
      <c r="Q123" s="279"/>
      <c r="R123" s="279"/>
      <c r="S123" s="279"/>
      <c r="T123" s="279"/>
      <c r="U123" s="279"/>
      <c r="V123" s="279"/>
      <c r="W123" s="279"/>
      <c r="X123" s="279"/>
      <c r="Y123" s="279"/>
      <c r="Z123" s="279"/>
      <c r="AA123" s="279"/>
      <c r="AB123" s="279"/>
      <c r="AC123" s="279"/>
      <c r="AD123" s="279"/>
      <c r="AE123" s="279"/>
      <c r="AF123" s="279"/>
      <c r="AG123" s="279"/>
      <c r="AH123" s="279"/>
      <c r="AI123" s="279"/>
      <c r="AJ123" s="279"/>
      <c r="AK123" s="279"/>
      <c r="AL123" s="279"/>
      <c r="AM123" s="279"/>
      <c r="AN123" s="279"/>
      <c r="AO123" s="117"/>
    </row>
    <row r="124" spans="2:42" ht="15">
      <c r="B124" s="198" t="s">
        <v>139</v>
      </c>
      <c r="C124" s="199"/>
      <c r="D124" s="199"/>
      <c r="E124" s="199"/>
      <c r="F124" s="199"/>
      <c r="G124" s="199"/>
      <c r="H124" s="199"/>
      <c r="I124" s="199"/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199"/>
      <c r="AF124" s="199"/>
      <c r="AG124" s="199"/>
      <c r="AH124" s="199"/>
      <c r="AI124" s="199"/>
      <c r="AJ124" s="199"/>
      <c r="AK124" s="199"/>
      <c r="AL124" s="199"/>
      <c r="AM124" s="199"/>
      <c r="AN124" s="198"/>
      <c r="AO124" s="117"/>
    </row>
  </sheetData>
  <sheetProtection algorithmName="SHA-512" hashValue="6uWxQ50SXWSMntwUKe5xZOLkH8WFq2MlkFp2vPse1sCTGiisblDR4zBtqQt01Ro/eynM+5eX1g2W522cw6UF8g==" saltValue="ffvkbmCBLRZVRWde0rh8zA==" spinCount="100000" sheet="1" objects="1" scenarios="1"/>
  <dataConsolidate/>
  <customSheetViews>
    <customSheetView guid="{2345F08B-7CA1-40C3-B633-92462EA1EFD8}" showPageBreaks="1" printArea="1" view="pageLayout" topLeftCell="A9">
      <selection activeCell="AT9" sqref="AT9"/>
      <rowBreaks count="1" manualBreakCount="1">
        <brk id="59" max="37" man="1"/>
      </rowBreaks>
      <colBreaks count="1" manualBreakCount="1">
        <brk id="38" max="1048575" man="1"/>
      </colBreaks>
      <pageMargins left="0.15748031496062992" right="0.19685039370078741" top="0.15748031496062992" bottom="0.27559055118110237" header="0.15748031496062992" footer="0.31496062992125984"/>
      <pageSetup paperSize="9" scale="93" orientation="portrait"/>
    </customSheetView>
  </customSheetViews>
  <mergeCells count="185">
    <mergeCell ref="T51:U51"/>
    <mergeCell ref="AD42:AH42"/>
    <mergeCell ref="AD40:AH40"/>
    <mergeCell ref="Y42:AC42"/>
    <mergeCell ref="B2:AO2"/>
    <mergeCell ref="B123:AN123"/>
    <mergeCell ref="C42:I42"/>
    <mergeCell ref="K38:Y38"/>
    <mergeCell ref="P60:Q60"/>
    <mergeCell ref="R51:S51"/>
    <mergeCell ref="T54:U54"/>
    <mergeCell ref="C60:N60"/>
    <mergeCell ref="P63:Q63"/>
    <mergeCell ref="C63:N63"/>
    <mergeCell ref="C56:AO56"/>
    <mergeCell ref="T60:U60"/>
    <mergeCell ref="J42:N42"/>
    <mergeCell ref="B117:AP120"/>
    <mergeCell ref="Y53:AC53"/>
    <mergeCell ref="B111:AP116"/>
    <mergeCell ref="P59:Q59"/>
    <mergeCell ref="R59:S59"/>
    <mergeCell ref="T59:U59"/>
    <mergeCell ref="S45:V45"/>
    <mergeCell ref="R55:S55"/>
    <mergeCell ref="T55:U55"/>
    <mergeCell ref="T46:U46"/>
    <mergeCell ref="P46:Q46"/>
    <mergeCell ref="AF20:AJ20"/>
    <mergeCell ref="N39:O39"/>
    <mergeCell ref="P39:Q39"/>
    <mergeCell ref="R39:S39"/>
    <mergeCell ref="T39:U39"/>
    <mergeCell ref="AB21:AC21"/>
    <mergeCell ref="AA20:AD20"/>
    <mergeCell ref="T21:U21"/>
    <mergeCell ref="X21:Y21"/>
    <mergeCell ref="S20:V20"/>
    <mergeCell ref="W20:Z20"/>
    <mergeCell ref="AB25:AC25"/>
    <mergeCell ref="T25:U25"/>
    <mergeCell ref="AF23:AJ23"/>
    <mergeCell ref="T23:U23"/>
    <mergeCell ref="C62:N62"/>
    <mergeCell ref="P62:Q62"/>
    <mergeCell ref="C54:N54"/>
    <mergeCell ref="P54:Q54"/>
    <mergeCell ref="C52:N52"/>
    <mergeCell ref="P52:Q52"/>
    <mergeCell ref="C53:N53"/>
    <mergeCell ref="P51:Q51"/>
    <mergeCell ref="B107:AO108"/>
    <mergeCell ref="B105:AO105"/>
    <mergeCell ref="AJ71:AN71"/>
    <mergeCell ref="D71:H71"/>
    <mergeCell ref="L71:P71"/>
    <mergeCell ref="T71:X71"/>
    <mergeCell ref="AB71:AF71"/>
    <mergeCell ref="D73:H73"/>
    <mergeCell ref="L73:P73"/>
    <mergeCell ref="T73:X73"/>
    <mergeCell ref="AB73:AF73"/>
    <mergeCell ref="AJ73:AN73"/>
    <mergeCell ref="D75:H75"/>
    <mergeCell ref="L75:P75"/>
    <mergeCell ref="T75:X75"/>
    <mergeCell ref="AB75:AF75"/>
    <mergeCell ref="X14:AI14"/>
    <mergeCell ref="C11:L11"/>
    <mergeCell ref="M11:V11"/>
    <mergeCell ref="C14:N14"/>
    <mergeCell ref="C12:L12"/>
    <mergeCell ref="M12:V12"/>
    <mergeCell ref="C13:L13"/>
    <mergeCell ref="M13:V13"/>
    <mergeCell ref="C10:L10"/>
    <mergeCell ref="X10:AB10"/>
    <mergeCell ref="X11:AB11"/>
    <mergeCell ref="AC10:AN10"/>
    <mergeCell ref="M4:AN4"/>
    <mergeCell ref="AC5:AN5"/>
    <mergeCell ref="C8:L8"/>
    <mergeCell ref="M8:V8"/>
    <mergeCell ref="AT11:BG11"/>
    <mergeCell ref="AT12:AX12"/>
    <mergeCell ref="AY12:BJ12"/>
    <mergeCell ref="AC12:AN12"/>
    <mergeCell ref="X12:AB12"/>
    <mergeCell ref="X7:AB7"/>
    <mergeCell ref="AC6:AN6"/>
    <mergeCell ref="AC7:AN7"/>
    <mergeCell ref="X6:AB6"/>
    <mergeCell ref="C7:L7"/>
    <mergeCell ref="M7:V7"/>
    <mergeCell ref="C6:L6"/>
    <mergeCell ref="M6:V6"/>
    <mergeCell ref="AC9:AN9"/>
    <mergeCell ref="X8:AK8"/>
    <mergeCell ref="C38:J38"/>
    <mergeCell ref="O45:R45"/>
    <mergeCell ref="C22:O22"/>
    <mergeCell ref="C21:Q21"/>
    <mergeCell ref="C25:Q25"/>
    <mergeCell ref="C27:Q27"/>
    <mergeCell ref="C40:N40"/>
    <mergeCell ref="P40:Q40"/>
    <mergeCell ref="AI45:AM45"/>
    <mergeCell ref="AF25:AJ25"/>
    <mergeCell ref="AB27:AC27"/>
    <mergeCell ref="C23:Q23"/>
    <mergeCell ref="T27:U27"/>
    <mergeCell ref="X27:Y27"/>
    <mergeCell ref="X23:Y23"/>
    <mergeCell ref="X25:Y25"/>
    <mergeCell ref="AF27:AJ27"/>
    <mergeCell ref="AB23:AC23"/>
    <mergeCell ref="AF21:AJ21"/>
    <mergeCell ref="D70:H70"/>
    <mergeCell ref="AR1:AR3"/>
    <mergeCell ref="M10:V10"/>
    <mergeCell ref="C55:N55"/>
    <mergeCell ref="P55:Q55"/>
    <mergeCell ref="C29:Q29"/>
    <mergeCell ref="T29:U29"/>
    <mergeCell ref="X29:Y29"/>
    <mergeCell ref="AB28:AC28"/>
    <mergeCell ref="AF28:AJ28"/>
    <mergeCell ref="C46:N46"/>
    <mergeCell ref="R40:S40"/>
    <mergeCell ref="AE53:AH53"/>
    <mergeCell ref="AC11:AN11"/>
    <mergeCell ref="T53:U53"/>
    <mergeCell ref="T52:U52"/>
    <mergeCell ref="P53:Q53"/>
    <mergeCell ref="H34:Q34"/>
    <mergeCell ref="T34:U34"/>
    <mergeCell ref="P42:Q42"/>
    <mergeCell ref="R42:S42"/>
    <mergeCell ref="C44:N44"/>
    <mergeCell ref="P44:Q44"/>
    <mergeCell ref="N86:S86"/>
    <mergeCell ref="D85:L85"/>
    <mergeCell ref="AJ75:AN75"/>
    <mergeCell ref="N85:S85"/>
    <mergeCell ref="Y86:AG86"/>
    <mergeCell ref="AI86:AN86"/>
    <mergeCell ref="D77:H77"/>
    <mergeCell ref="L77:P77"/>
    <mergeCell ref="T77:X77"/>
    <mergeCell ref="AB77:AF77"/>
    <mergeCell ref="AJ77:AN77"/>
    <mergeCell ref="D79:H79"/>
    <mergeCell ref="L79:P79"/>
    <mergeCell ref="T79:X79"/>
    <mergeCell ref="AB79:AF79"/>
    <mergeCell ref="AJ79:AN79"/>
    <mergeCell ref="D83:H83"/>
    <mergeCell ref="L83:P83"/>
    <mergeCell ref="T83:X83"/>
    <mergeCell ref="AB83:AF83"/>
    <mergeCell ref="AJ83:AN83"/>
    <mergeCell ref="L70:P70"/>
    <mergeCell ref="T70:X70"/>
    <mergeCell ref="AB70:AF70"/>
    <mergeCell ref="AJ70:AN70"/>
    <mergeCell ref="C95:AN101"/>
    <mergeCell ref="C67:AN67"/>
    <mergeCell ref="C92:AN92"/>
    <mergeCell ref="D88:L88"/>
    <mergeCell ref="N88:S88"/>
    <mergeCell ref="Y88:AG88"/>
    <mergeCell ref="AI88:AN88"/>
    <mergeCell ref="D90:L90"/>
    <mergeCell ref="N90:S90"/>
    <mergeCell ref="Y90:AG90"/>
    <mergeCell ref="AI90:AN90"/>
    <mergeCell ref="Y85:AG85"/>
    <mergeCell ref="AI85:AN85"/>
    <mergeCell ref="D81:H81"/>
    <mergeCell ref="L81:P81"/>
    <mergeCell ref="T81:X81"/>
    <mergeCell ref="AB81:AF81"/>
    <mergeCell ref="AJ81:AN81"/>
    <mergeCell ref="C69:K69"/>
    <mergeCell ref="D86:L86"/>
  </mergeCells>
  <phoneticPr fontId="1" type="noConversion"/>
  <dataValidations xWindow="380" yWindow="352" count="8">
    <dataValidation allowBlank="1" showInputMessage="1" showErrorMessage="1" prompt="Napíš kód triedy v tvare napr. _x000d_MT-SPŠ-4A_x000d_" sqref="AT7:BD7 L6" xr:uid="{00000000-0002-0000-0000-000000000000}"/>
    <dataValidation allowBlank="1" showInputMessage="1" showErrorMessage="1" promptTitle="Pomoc" prompt="Ak nevieš číslo grafiky, klikni na otáznik_x000d_" sqref="AN42:AN44" xr:uid="{00000000-0002-0000-0000-000001000000}"/>
    <dataValidation allowBlank="1" showInputMessage="1" showErrorMessage="1" promptTitle="Pomoc pri vyplnení objednávky" prompt="Nasledujúce údaje je nutné vyplniť:_x000d_A. vyber si JEDEN typ tabla v rozmere, ktorý vám vyhovuje._x000d_B. vyplň, či chceš tablo podľa grafiky oznamka, alebo z webu, alebo vlastné_x000d_C. vyplň všetky údaje o fotkách _x000d_D. vypíš mená/prezývky, ktoré chcete mať pod fotkou" sqref="X14:AI14" xr:uid="{00000000-0002-0000-0000-000002000000}"/>
    <dataValidation allowBlank="1" showErrorMessage="1" promptTitle="Pomoc pri vyplnení objednávky" prompt="Nasledujúce údaje je nutné vyplniť:_x000d_A. vyber si JEDEN typ tabla v rozmere, ktorý vám vyhovuje._x000d_B. vyplň, či chceš tablo podľa grafiky oznamka, alebo z webu, alebo vlastné_x000d_C. vyplň všetky údaje o fotkách _x000d_D. napíš všetky texty, ktoré chceš mať na table" sqref="C14:N14" xr:uid="{00000000-0002-0000-0000-000003000000}"/>
    <dataValidation allowBlank="1" showInputMessage="1" showErrorMessage="1" prompt="Fotky musia byť očíslované + meno študenta v tvare ako má byť na table (napr. 1.Miška), v prípade iného poradia, prosíme špecifikovať v emaily" sqref="P54:Q54" xr:uid="{00000000-0002-0000-0000-000004000000}"/>
    <dataValidation allowBlank="1" showInputMessage="1" showErrorMessage="1" prompt="Menný zoznam žiakov je potrebné poslať spolu s objednávkou a presnými pokynmi ako majú byť mená/fotky umiestnené na table" sqref="P55:Q55" xr:uid="{00000000-0002-0000-0000-000005000000}"/>
    <dataValidation allowBlank="1" showInputMessage="1" showErrorMessage="1" prompt="Ak chcete vytlačiť rámik pre lepenú fotku, je nutné uviesť rozmer fotky, ktorú si budete lepiť_x000a_" sqref="P53:Q53" xr:uid="{00000000-0002-0000-0000-000006000000}"/>
    <dataValidation type="whole" allowBlank="1" showInputMessage="1" showErrorMessage="1" error="Zadaj počet kusov_x000a_" sqref="T34:U34" xr:uid="{00000000-0002-0000-0000-000007000000}">
      <formula1>0</formula1>
      <formula2>40</formula2>
    </dataValidation>
  </dataValidations>
  <hyperlinks>
    <hyperlink ref="Y42" r:id="rId1" xr:uid="{533E3D4F-2D33-8B47-A1A0-6423409DCFAE}"/>
    <hyperlink ref="Z42" r:id="rId2" display="pre výber - klikni sem" xr:uid="{5CAFE12F-2281-764D-AAB6-108B62DDC564}"/>
    <hyperlink ref="AA42" r:id="rId3" display="pre výber - klikni sem" xr:uid="{5DF0574C-073F-294B-9DB5-F51FD590F04E}"/>
    <hyperlink ref="AB42" r:id="rId4" display="pre výber - klikni sem" xr:uid="{A79E8F6F-CA8A-B54F-AED6-2E76F1E4EC2C}"/>
    <hyperlink ref="AC42" r:id="rId5" display="pre výber - klikni sem" xr:uid="{41258C11-9BD8-5D45-ACDB-958486A4166E}"/>
  </hyperlinks>
  <pageMargins left="0.7" right="0.7" top="0.75" bottom="0.75" header="0.3" footer="0.3"/>
  <pageSetup scale="38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52"/>
  <sheetViews>
    <sheetView zoomScale="85" zoomScaleNormal="85" zoomScalePageLayoutView="85" workbookViewId="0">
      <selection activeCell="D18" sqref="D18"/>
    </sheetView>
  </sheetViews>
  <sheetFormatPr baseColWidth="10" defaultColWidth="10.6640625" defaultRowHeight="13"/>
  <cols>
    <col min="2" max="2" width="19.83203125" bestFit="1" customWidth="1"/>
    <col min="3" max="3" width="28.83203125" customWidth="1"/>
    <col min="4" max="4" width="18" customWidth="1"/>
    <col min="5" max="5" width="18" style="4" customWidth="1"/>
    <col min="6" max="6" width="24.33203125" bestFit="1" customWidth="1"/>
    <col min="7" max="7" width="6" customWidth="1"/>
    <col min="8" max="8" width="12" bestFit="1" customWidth="1"/>
    <col min="9" max="9" width="17.6640625" customWidth="1"/>
    <col min="10" max="10" width="15.33203125" customWidth="1"/>
    <col min="12" max="12" width="16.83203125" bestFit="1" customWidth="1"/>
    <col min="13" max="13" width="15.1640625" bestFit="1" customWidth="1"/>
    <col min="14" max="14" width="10.6640625" style="5"/>
    <col min="15" max="15" width="4" customWidth="1"/>
  </cols>
  <sheetData>
    <row r="1" spans="1:16">
      <c r="A1" s="1"/>
      <c r="B1" s="1"/>
      <c r="C1" s="1"/>
      <c r="D1" s="1"/>
      <c r="E1" s="3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0.25" customHeight="1">
      <c r="A2" s="1"/>
      <c r="B2" s="309" t="s">
        <v>149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1"/>
      <c r="O2" s="1"/>
      <c r="P2" s="1"/>
    </row>
    <row r="3" spans="1:16" ht="30.75" customHeight="1">
      <c r="A3" s="1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1"/>
      <c r="O3" s="1"/>
      <c r="P3" s="1"/>
    </row>
    <row r="4" spans="1:16">
      <c r="A4" s="1"/>
      <c r="B4" s="1"/>
      <c r="C4" s="1"/>
      <c r="D4" s="1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s="8" customFormat="1" ht="26" customHeight="1" thickBot="1">
      <c r="A5" s="6"/>
      <c r="B5" s="310" t="s">
        <v>8</v>
      </c>
      <c r="C5" s="310"/>
      <c r="D5" s="6"/>
      <c r="E5" s="7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8" customFormat="1" ht="30" customHeight="1">
      <c r="A6" s="6"/>
      <c r="B6" s="311" t="s">
        <v>11</v>
      </c>
      <c r="C6" s="312"/>
      <c r="D6" s="322">
        <f>Tablo!M6</f>
        <v>0</v>
      </c>
      <c r="E6" s="323"/>
      <c r="F6" s="323"/>
      <c r="G6" s="323"/>
      <c r="H6" s="324"/>
      <c r="I6" s="63"/>
      <c r="J6" s="335" t="s">
        <v>133</v>
      </c>
      <c r="K6" s="336"/>
      <c r="L6" s="336"/>
      <c r="M6" s="336"/>
      <c r="N6" s="336"/>
      <c r="O6" s="81"/>
      <c r="P6" s="69"/>
    </row>
    <row r="7" spans="1:16" s="8" customFormat="1" ht="30" customHeight="1">
      <c r="A7" s="6"/>
      <c r="B7" s="313" t="s">
        <v>0</v>
      </c>
      <c r="C7" s="314"/>
      <c r="D7" s="325">
        <f>Tablo!M7</f>
        <v>0</v>
      </c>
      <c r="E7" s="326"/>
      <c r="F7" s="326"/>
      <c r="G7" s="326"/>
      <c r="H7" s="327"/>
      <c r="I7" s="63"/>
      <c r="J7" s="337" t="s">
        <v>95</v>
      </c>
      <c r="K7" s="303"/>
      <c r="L7" s="303"/>
      <c r="M7" s="303"/>
      <c r="N7" s="303"/>
      <c r="O7" s="82"/>
      <c r="P7" s="69"/>
    </row>
    <row r="8" spans="1:16" s="8" customFormat="1" ht="30" customHeight="1">
      <c r="A8" s="6"/>
      <c r="B8" s="313" t="s">
        <v>1</v>
      </c>
      <c r="C8" s="316"/>
      <c r="D8" s="328">
        <f>Tablo!M8</f>
        <v>0</v>
      </c>
      <c r="E8" s="329"/>
      <c r="F8" s="329"/>
      <c r="G8" s="329"/>
      <c r="H8" s="330"/>
      <c r="I8" s="64"/>
      <c r="J8" s="337" t="s">
        <v>96</v>
      </c>
      <c r="K8" s="303"/>
      <c r="L8" s="303"/>
      <c r="M8" s="303"/>
      <c r="N8" s="303"/>
      <c r="O8" s="82"/>
      <c r="P8" s="69"/>
    </row>
    <row r="9" spans="1:16" s="8" customFormat="1" ht="30" customHeight="1" thickBot="1">
      <c r="A9" s="6"/>
      <c r="B9" s="317" t="s">
        <v>74</v>
      </c>
      <c r="C9" s="318"/>
      <c r="D9" s="319" t="str">
        <f>vzorce!C36</f>
        <v xml:space="preserve">, </v>
      </c>
      <c r="E9" s="320"/>
      <c r="F9" s="320"/>
      <c r="G9" s="320"/>
      <c r="H9" s="321"/>
      <c r="I9" s="63"/>
      <c r="J9" s="331"/>
      <c r="K9" s="332"/>
      <c r="L9" s="332"/>
      <c r="M9" s="332"/>
      <c r="N9" s="332"/>
      <c r="O9" s="333"/>
      <c r="P9" s="69"/>
    </row>
    <row r="10" spans="1:16" s="17" customFormat="1" ht="30" customHeight="1">
      <c r="A10" s="15"/>
      <c r="B10" s="16"/>
      <c r="C10" s="16"/>
      <c r="D10" s="42"/>
      <c r="E10" s="42"/>
      <c r="F10" s="42"/>
      <c r="G10" s="42"/>
      <c r="H10" s="42"/>
      <c r="I10" s="42"/>
      <c r="J10" s="69"/>
      <c r="K10" s="68"/>
      <c r="L10" s="69"/>
      <c r="M10" s="69"/>
      <c r="N10" s="69"/>
      <c r="O10" s="69"/>
      <c r="P10" s="69"/>
    </row>
    <row r="11" spans="1:16" s="8" customFormat="1" ht="30" customHeight="1">
      <c r="A11" s="6"/>
      <c r="B11" s="315" t="s">
        <v>75</v>
      </c>
      <c r="C11" s="316"/>
      <c r="D11" s="288">
        <f>Tablo!M10</f>
        <v>0</v>
      </c>
      <c r="E11" s="289"/>
      <c r="F11" s="289"/>
      <c r="G11" s="289"/>
      <c r="H11" s="290"/>
      <c r="I11" s="43"/>
      <c r="J11" s="69"/>
      <c r="K11" s="334"/>
      <c r="L11" s="334"/>
      <c r="M11" s="69"/>
      <c r="N11" s="69"/>
      <c r="O11" s="69"/>
      <c r="P11" s="69"/>
    </row>
    <row r="12" spans="1:16" s="8" customFormat="1" ht="30" customHeight="1">
      <c r="A12" s="6"/>
      <c r="B12" s="315" t="s">
        <v>79</v>
      </c>
      <c r="C12" s="316"/>
      <c r="D12" s="291">
        <f>Tablo!M11</f>
        <v>0</v>
      </c>
      <c r="E12" s="291"/>
      <c r="F12" s="291"/>
      <c r="G12" s="291"/>
      <c r="H12" s="291"/>
      <c r="I12" s="43"/>
      <c r="J12" s="43"/>
      <c r="K12" s="43"/>
      <c r="L12" s="15"/>
      <c r="M12" s="15"/>
      <c r="N12" s="15"/>
      <c r="O12" s="15"/>
      <c r="P12" s="15"/>
    </row>
    <row r="13" spans="1:16" s="8" customFormat="1" ht="30" customHeight="1">
      <c r="A13" s="6"/>
      <c r="B13" s="315" t="s">
        <v>34</v>
      </c>
      <c r="C13" s="316"/>
      <c r="D13" s="291">
        <f>Tablo!M12</f>
        <v>0</v>
      </c>
      <c r="E13" s="291"/>
      <c r="F13" s="291"/>
      <c r="G13" s="291"/>
      <c r="H13" s="291"/>
      <c r="I13" s="43"/>
      <c r="J13" s="43"/>
      <c r="K13" s="43"/>
      <c r="L13" s="15"/>
      <c r="M13" s="15"/>
      <c r="N13" s="15"/>
      <c r="O13" s="15"/>
      <c r="P13" s="15"/>
    </row>
    <row r="14" spans="1:16" s="8" customFormat="1" ht="30" customHeight="1">
      <c r="A14" s="6"/>
      <c r="B14" s="315" t="s">
        <v>86</v>
      </c>
      <c r="C14" s="316"/>
      <c r="D14" s="291">
        <f>Tablo!M13</f>
        <v>0</v>
      </c>
      <c r="E14" s="291"/>
      <c r="F14" s="291"/>
      <c r="G14" s="291"/>
      <c r="H14" s="291"/>
      <c r="I14" s="43"/>
      <c r="J14" s="43"/>
      <c r="K14" s="43"/>
      <c r="L14" s="15"/>
      <c r="M14" s="15"/>
      <c r="N14" s="15"/>
      <c r="O14" s="15"/>
      <c r="P14" s="15"/>
    </row>
    <row r="15" spans="1:16" s="8" customFormat="1" ht="19.5" customHeight="1">
      <c r="A15" s="6"/>
      <c r="B15" s="6"/>
      <c r="C15" s="6"/>
      <c r="D15" s="6"/>
      <c r="E15" s="7"/>
      <c r="F15" s="6"/>
      <c r="G15" s="6"/>
      <c r="H15" s="6"/>
      <c r="I15" s="6"/>
      <c r="J15" s="15"/>
      <c r="K15" s="15"/>
      <c r="L15" s="15"/>
      <c r="M15" s="15"/>
      <c r="N15" s="15"/>
      <c r="O15" s="15"/>
      <c r="P15" s="15"/>
    </row>
    <row r="16" spans="1:16" s="8" customFormat="1" ht="19.5" customHeight="1">
      <c r="A16" s="6"/>
      <c r="B16" s="305"/>
      <c r="C16" s="305"/>
      <c r="D16" s="9"/>
      <c r="E16" s="10"/>
      <c r="F16" s="11"/>
      <c r="G16" s="11"/>
      <c r="H16" s="6"/>
      <c r="I16" s="6"/>
      <c r="J16" s="6"/>
      <c r="K16" s="6"/>
      <c r="L16" s="6"/>
      <c r="M16" s="6"/>
      <c r="N16" s="6"/>
      <c r="O16" s="6"/>
      <c r="P16" s="6"/>
    </row>
    <row r="17" spans="1:16" s="8" customFormat="1" ht="24.75" customHeight="1">
      <c r="A17" s="6"/>
      <c r="B17" s="307"/>
      <c r="C17" s="308"/>
      <c r="D17" s="44" t="s">
        <v>2</v>
      </c>
      <c r="E17" s="45" t="s">
        <v>6</v>
      </c>
      <c r="F17" s="45" t="s">
        <v>7</v>
      </c>
      <c r="G17" s="12"/>
      <c r="H17" s="6"/>
      <c r="I17" s="6"/>
      <c r="J17" s="6"/>
      <c r="K17" s="6"/>
      <c r="L17" s="6"/>
      <c r="M17" s="6"/>
      <c r="N17" s="6"/>
      <c r="O17" s="6"/>
      <c r="P17" s="6"/>
    </row>
    <row r="18" spans="1:16" s="8" customFormat="1" ht="29" customHeight="1">
      <c r="A18" s="6"/>
      <c r="B18" s="304" t="s">
        <v>26</v>
      </c>
      <c r="C18" s="304"/>
      <c r="D18" s="46">
        <v>1</v>
      </c>
      <c r="E18" s="47">
        <f>IF(D18=1,vzorce!L2,"")</f>
        <v>18.899999999999999</v>
      </c>
      <c r="F18" s="41">
        <f t="shared" ref="F18:F23" si="0">D18*E18</f>
        <v>18.899999999999999</v>
      </c>
      <c r="G18" s="13"/>
      <c r="H18" s="6"/>
      <c r="I18" s="6"/>
      <c r="J18" s="6"/>
      <c r="K18" s="88" t="s">
        <v>76</v>
      </c>
      <c r="L18" s="88"/>
      <c r="M18" s="58">
        <f>vzorce!H2</f>
        <v>28</v>
      </c>
      <c r="N18" s="70"/>
      <c r="O18" s="6"/>
      <c r="P18" s="6"/>
    </row>
    <row r="19" spans="1:16" s="8" customFormat="1" ht="29" customHeight="1">
      <c r="A19" s="6"/>
      <c r="B19" s="315" t="s">
        <v>27</v>
      </c>
      <c r="C19" s="316"/>
      <c r="D19" s="46">
        <v>1</v>
      </c>
      <c r="E19" s="48">
        <f>IF(D19=1,vzorce!D18,"")</f>
        <v>0</v>
      </c>
      <c r="F19" s="41">
        <f t="shared" si="0"/>
        <v>0</v>
      </c>
      <c r="G19" s="86">
        <f>vzorce!D39</f>
        <v>0</v>
      </c>
      <c r="H19" s="87"/>
      <c r="I19" s="87"/>
      <c r="J19" s="24"/>
      <c r="K19" s="88" t="s">
        <v>76</v>
      </c>
      <c r="L19" s="88"/>
      <c r="M19" s="58">
        <f>vzorce!D21</f>
        <v>0</v>
      </c>
      <c r="N19" s="70"/>
      <c r="O19" s="6"/>
      <c r="P19" s="6"/>
    </row>
    <row r="20" spans="1:16" s="8" customFormat="1" ht="29" customHeight="1">
      <c r="A20" s="6"/>
      <c r="B20" s="301" t="s">
        <v>29</v>
      </c>
      <c r="C20" s="301"/>
      <c r="D20" s="49">
        <f>IF(vzorce!L30&gt;=1,1,0)</f>
        <v>0</v>
      </c>
      <c r="E20" s="48"/>
      <c r="F20" s="41">
        <f t="shared" ref="F20" si="1">D20*E20</f>
        <v>0</v>
      </c>
      <c r="G20" s="87"/>
      <c r="H20" s="87"/>
      <c r="I20" s="87"/>
      <c r="J20" s="24"/>
      <c r="K20" s="88" t="s">
        <v>76</v>
      </c>
      <c r="L20" s="88"/>
      <c r="M20" s="58">
        <v>0</v>
      </c>
      <c r="N20" s="70"/>
      <c r="O20" s="6"/>
      <c r="P20" s="6"/>
    </row>
    <row r="21" spans="1:16" s="8" customFormat="1" ht="29" customHeight="1">
      <c r="A21" s="6"/>
      <c r="B21" s="304" t="s">
        <v>28</v>
      </c>
      <c r="C21" s="304"/>
      <c r="D21" s="49">
        <f xml:space="preserve"> IF(Tablo!P52="x",Tablo!P62+Tablo!P63,0)</f>
        <v>0</v>
      </c>
      <c r="E21" s="48">
        <f>IF(D21&gt;0,vzorce!J13,0)</f>
        <v>0</v>
      </c>
      <c r="F21" s="41">
        <f t="shared" si="0"/>
        <v>0</v>
      </c>
      <c r="G21" s="13"/>
      <c r="H21" s="6"/>
      <c r="I21" s="6"/>
      <c r="J21" s="6"/>
      <c r="K21" s="88" t="s">
        <v>76</v>
      </c>
      <c r="L21" s="88"/>
      <c r="M21" s="58">
        <f>vzorce!D22</f>
        <v>0</v>
      </c>
      <c r="N21" s="70"/>
      <c r="O21" s="6"/>
      <c r="P21" s="6"/>
    </row>
    <row r="22" spans="1:16" s="8" customFormat="1" ht="29" customHeight="1">
      <c r="A22" s="6"/>
      <c r="B22" s="304" t="s">
        <v>97</v>
      </c>
      <c r="C22" s="304"/>
      <c r="D22" s="49">
        <f>Tablo!T34</f>
        <v>0</v>
      </c>
      <c r="E22" s="48">
        <f>IF(D22&gt;0,vzorce!J15,0)</f>
        <v>0</v>
      </c>
      <c r="F22" s="41">
        <f t="shared" si="0"/>
        <v>0</v>
      </c>
      <c r="G22" s="292" t="str">
        <f>IF(D22&gt;0,"AKCIOVÁ CENA","")</f>
        <v/>
      </c>
      <c r="H22" s="293"/>
      <c r="I22" s="293"/>
      <c r="J22" s="6"/>
      <c r="K22" s="88" t="s">
        <v>76</v>
      </c>
      <c r="L22" s="88"/>
      <c r="M22" s="58">
        <f>vzorce!D25</f>
        <v>0</v>
      </c>
      <c r="N22" s="70"/>
      <c r="O22" s="6"/>
      <c r="P22" s="6"/>
    </row>
    <row r="23" spans="1:16" s="8" customFormat="1" ht="29" customHeight="1">
      <c r="A23" s="6"/>
      <c r="B23" s="301" t="s">
        <v>38</v>
      </c>
      <c r="C23" s="301"/>
      <c r="D23" s="49">
        <v>0</v>
      </c>
      <c r="E23" s="48">
        <f>IF(D23&gt;0,2,0)</f>
        <v>0</v>
      </c>
      <c r="F23" s="41">
        <f t="shared" si="0"/>
        <v>0</v>
      </c>
      <c r="G23" s="13"/>
      <c r="H23" s="14"/>
      <c r="I23" s="14"/>
      <c r="J23" s="6"/>
      <c r="K23" s="88" t="s">
        <v>76</v>
      </c>
      <c r="L23" s="88"/>
      <c r="M23" s="58">
        <f>vzorce!D24</f>
        <v>0</v>
      </c>
      <c r="N23" s="19"/>
      <c r="O23" s="6"/>
      <c r="P23" s="6"/>
    </row>
    <row r="24" spans="1:16" s="17" customFormat="1" ht="29" customHeight="1">
      <c r="A24" s="15"/>
      <c r="B24" s="42"/>
      <c r="C24" s="42"/>
      <c r="D24" s="50"/>
      <c r="E24" s="51"/>
      <c r="F24" s="52"/>
      <c r="G24" s="13"/>
      <c r="H24" s="9"/>
      <c r="I24" s="9"/>
      <c r="J24" s="15"/>
      <c r="K24" s="59"/>
      <c r="L24" s="59"/>
      <c r="M24" s="60"/>
      <c r="N24" s="16"/>
      <c r="O24" s="15"/>
      <c r="P24" s="15"/>
    </row>
    <row r="25" spans="1:16" s="8" customFormat="1" ht="29" customHeight="1">
      <c r="A25" s="6"/>
      <c r="B25" s="306" t="s">
        <v>30</v>
      </c>
      <c r="C25" s="306"/>
      <c r="D25" s="53">
        <v>1</v>
      </c>
      <c r="E25" s="54">
        <f>IF(D25=1,vzorce!J14,0)</f>
        <v>8.9</v>
      </c>
      <c r="F25" s="55">
        <f>D25*E25</f>
        <v>8.9</v>
      </c>
      <c r="G25" s="13"/>
      <c r="H25" s="14"/>
      <c r="I25" s="14"/>
      <c r="J25" s="6"/>
      <c r="K25" s="88" t="s">
        <v>76</v>
      </c>
      <c r="L25" s="88"/>
      <c r="M25" s="58">
        <f>vzorce!H14</f>
        <v>11.6</v>
      </c>
      <c r="N25" s="24"/>
      <c r="O25" s="6"/>
      <c r="P25" s="6"/>
    </row>
    <row r="26" spans="1:16" s="8" customFormat="1" ht="29" customHeight="1">
      <c r="A26" s="6"/>
      <c r="B26" s="301" t="s">
        <v>31</v>
      </c>
      <c r="C26" s="301"/>
      <c r="D26" s="49"/>
      <c r="E26" s="54">
        <v>0</v>
      </c>
      <c r="F26" s="41">
        <f>D26*E26</f>
        <v>0</v>
      </c>
      <c r="G26" s="13"/>
      <c r="H26" s="14"/>
      <c r="I26" s="14"/>
      <c r="J26" s="6"/>
      <c r="K26" s="61"/>
      <c r="L26" s="62"/>
      <c r="M26" s="62"/>
      <c r="N26" s="24"/>
      <c r="O26" s="6"/>
      <c r="P26" s="6"/>
    </row>
    <row r="27" spans="1:16" s="8" customFormat="1" ht="29" customHeight="1">
      <c r="A27" s="6"/>
      <c r="B27" s="301" t="s">
        <v>78</v>
      </c>
      <c r="C27" s="301"/>
      <c r="D27" s="49"/>
      <c r="E27" s="54">
        <v>0</v>
      </c>
      <c r="F27" s="41">
        <f>D27*E27</f>
        <v>0</v>
      </c>
      <c r="G27" s="13"/>
      <c r="H27" s="14"/>
      <c r="I27" s="14"/>
      <c r="J27" s="6"/>
      <c r="K27" s="61"/>
      <c r="L27" s="62"/>
      <c r="M27" s="62"/>
      <c r="N27" s="24"/>
      <c r="O27" s="6"/>
      <c r="P27" s="6"/>
    </row>
    <row r="28" spans="1:16" s="18" customFormat="1" ht="29" customHeight="1">
      <c r="A28" s="6"/>
      <c r="B28" s="9"/>
      <c r="C28" s="15"/>
      <c r="D28" s="11"/>
      <c r="E28" s="40"/>
      <c r="F28" s="19"/>
      <c r="G28" s="6"/>
      <c r="H28" s="6"/>
      <c r="I28" s="6"/>
      <c r="J28" s="6"/>
      <c r="K28" s="61"/>
      <c r="L28" s="61"/>
      <c r="M28" s="61"/>
      <c r="N28" s="6"/>
      <c r="O28" s="6"/>
      <c r="P28" s="6"/>
    </row>
    <row r="29" spans="1:16" s="18" customFormat="1" ht="29" customHeight="1">
      <c r="A29" s="6"/>
      <c r="B29" s="295" t="s">
        <v>72</v>
      </c>
      <c r="C29" s="296"/>
      <c r="D29" s="296"/>
      <c r="E29" s="297"/>
      <c r="F29" s="55">
        <f>F26+F25+F23+F21+F19+F18+F27+F22+F20</f>
        <v>27.799999999999997</v>
      </c>
      <c r="G29" s="13"/>
      <c r="H29" s="6"/>
      <c r="I29" s="6"/>
      <c r="K29" s="88" t="s">
        <v>76</v>
      </c>
      <c r="L29" s="88"/>
      <c r="M29" s="58">
        <f>SUM(M18:M26)</f>
        <v>39.6</v>
      </c>
      <c r="N29" s="6"/>
      <c r="O29" s="6"/>
      <c r="P29" s="6"/>
    </row>
    <row r="30" spans="1:16" s="18" customFormat="1" ht="29" customHeight="1">
      <c r="A30" s="6"/>
      <c r="B30" s="300" t="s">
        <v>144</v>
      </c>
      <c r="C30" s="300"/>
      <c r="D30" s="300"/>
      <c r="E30" s="300"/>
      <c r="F30" s="56">
        <f>IFERROR(VLOOKUP(D6,[1]HLAVNA_DATABAZA!$C:$K,9,0),0)</f>
        <v>0</v>
      </c>
      <c r="G30" s="13"/>
      <c r="H30" s="6"/>
      <c r="I30" s="6"/>
      <c r="J30" s="6"/>
      <c r="K30" s="6"/>
      <c r="L30" s="6"/>
      <c r="M30" s="6"/>
      <c r="N30" s="6"/>
      <c r="O30" s="6"/>
      <c r="P30" s="6"/>
    </row>
    <row r="31" spans="1:16" s="18" customFormat="1" ht="19.5" customHeight="1">
      <c r="A31" s="6"/>
      <c r="B31" s="25"/>
      <c r="C31" s="25"/>
      <c r="D31" s="12"/>
      <c r="E31" s="12"/>
      <c r="F31" s="57"/>
      <c r="G31" s="13"/>
      <c r="H31" s="6"/>
      <c r="I31" s="6"/>
      <c r="J31" s="6"/>
      <c r="K31" s="6"/>
      <c r="L31" s="6"/>
      <c r="M31" s="6"/>
      <c r="N31" s="6"/>
      <c r="O31" s="6"/>
      <c r="P31" s="6"/>
    </row>
    <row r="32" spans="1:16" s="18" customFormat="1" ht="47" customHeight="1">
      <c r="A32" s="6"/>
      <c r="B32" s="298" t="s">
        <v>77</v>
      </c>
      <c r="C32" s="298"/>
      <c r="D32" s="298"/>
      <c r="E32" s="298"/>
      <c r="F32" s="65">
        <f>F29-F30</f>
        <v>27.799999999999997</v>
      </c>
      <c r="G32" s="13"/>
      <c r="H32" s="6"/>
      <c r="I32" s="6"/>
      <c r="J32" s="6"/>
      <c r="K32" s="6"/>
      <c r="L32" s="6"/>
      <c r="M32" s="6"/>
      <c r="N32" s="6"/>
      <c r="O32" s="6"/>
      <c r="P32" s="6"/>
    </row>
    <row r="33" spans="1:16" s="18" customFormat="1" ht="19.5" customHeight="1">
      <c r="A33" s="6"/>
      <c r="B33" s="23"/>
      <c r="C33" s="23"/>
      <c r="D33" s="12"/>
      <c r="E33" s="12"/>
      <c r="F33" s="13"/>
      <c r="G33" s="13"/>
      <c r="H33" s="6"/>
      <c r="I33" s="6"/>
      <c r="J33" s="6"/>
      <c r="K33" s="6"/>
      <c r="L33" s="6"/>
      <c r="M33" s="6"/>
      <c r="N33" s="6"/>
      <c r="O33" s="6"/>
      <c r="P33" s="6"/>
    </row>
    <row r="34" spans="1:16" s="18" customFormat="1" ht="19.5" customHeight="1">
      <c r="A34" s="6"/>
      <c r="B34" s="23"/>
      <c r="C34" s="23"/>
      <c r="D34" s="12"/>
      <c r="E34" s="12"/>
      <c r="F34" s="13"/>
      <c r="G34" s="13"/>
      <c r="H34" s="6"/>
      <c r="I34" s="6"/>
      <c r="J34" s="6"/>
      <c r="K34" s="6"/>
      <c r="L34" s="6"/>
      <c r="M34" s="6"/>
      <c r="N34" s="6"/>
      <c r="O34" s="6"/>
      <c r="P34" s="6"/>
    </row>
    <row r="35" spans="1:16" s="5" customFormat="1">
      <c r="A35" s="1"/>
      <c r="B35" s="1"/>
      <c r="C35" s="1"/>
      <c r="D35" s="1"/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s="5" customFormat="1" ht="43" customHeight="1">
      <c r="A36" s="1"/>
      <c r="B36" s="303" t="s">
        <v>132</v>
      </c>
      <c r="C36" s="303"/>
      <c r="D36" s="303"/>
      <c r="E36" s="303"/>
      <c r="F36" s="303"/>
      <c r="G36" s="303"/>
      <c r="H36" s="303"/>
      <c r="I36" s="303"/>
      <c r="J36" s="302">
        <f>vzorce!F31</f>
        <v>11.800000000000004</v>
      </c>
      <c r="K36" s="302"/>
      <c r="L36" s="1"/>
      <c r="M36" s="1"/>
      <c r="N36" s="1"/>
      <c r="O36" s="1"/>
      <c r="P36" s="1"/>
    </row>
    <row r="37" spans="1:16" s="5" customFormat="1" ht="42.75" customHeight="1">
      <c r="A37" s="1"/>
      <c r="B37" s="1"/>
      <c r="C37" s="1"/>
      <c r="D37" s="1"/>
      <c r="E37" s="84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5" customHeight="1">
      <c r="A38" s="1"/>
      <c r="B38" s="299" t="s">
        <v>9</v>
      </c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1"/>
      <c r="O38" s="1"/>
      <c r="P38" s="1"/>
    </row>
    <row r="39" spans="1:16" ht="21.75" customHeight="1">
      <c r="A39" s="1"/>
      <c r="B39" s="299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1"/>
      <c r="O39" s="1"/>
      <c r="P39" s="1"/>
    </row>
    <row r="40" spans="1:16" ht="15" customHeight="1">
      <c r="A40" s="1"/>
      <c r="B40" s="1"/>
      <c r="C40" s="1"/>
      <c r="D40" s="1"/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20.25" customHeight="1">
      <c r="A41" s="1"/>
      <c r="B41" s="294" t="s">
        <v>10</v>
      </c>
      <c r="C41" s="294"/>
      <c r="D41" s="1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20" customHeight="1">
      <c r="A42" s="1"/>
      <c r="B42" s="67"/>
      <c r="C42" s="67"/>
      <c r="D42" s="1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23.25" customHeight="1">
      <c r="A43" s="1"/>
      <c r="B43" s="1"/>
      <c r="C43" s="1"/>
      <c r="D43" s="1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20.25" customHeight="1">
      <c r="A44" s="1"/>
      <c r="B44" s="294" t="s">
        <v>3</v>
      </c>
      <c r="C44" s="294"/>
      <c r="D44" s="1"/>
      <c r="E44" s="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" customHeight="1">
      <c r="A45" s="1"/>
      <c r="B45" s="1"/>
      <c r="C45" s="1"/>
      <c r="D45" s="1"/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5" customHeight="1">
      <c r="A46" s="1"/>
      <c r="B46" s="1"/>
      <c r="C46" s="1"/>
      <c r="D46" s="1"/>
      <c r="E46" s="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>
      <c r="A47" s="1"/>
      <c r="B47" s="1"/>
      <c r="C47" s="1"/>
      <c r="D47" s="1"/>
      <c r="E47" s="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>
      <c r="A48" s="1"/>
      <c r="B48" s="1"/>
      <c r="C48" s="1"/>
      <c r="D48" s="1"/>
      <c r="E48" s="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>
      <c r="A49" s="1"/>
      <c r="B49" s="1"/>
      <c r="C49" s="1"/>
      <c r="D49" s="1"/>
      <c r="E49" s="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>
      <c r="A50" s="1"/>
      <c r="B50" s="1"/>
      <c r="C50" s="1"/>
      <c r="D50" s="1"/>
      <c r="E50" s="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>
      <c r="A51" s="1"/>
      <c r="B51" s="1"/>
      <c r="C51" s="1"/>
      <c r="D51" s="1"/>
      <c r="E51" s="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>
      <c r="A52" s="5"/>
      <c r="B52" s="5"/>
      <c r="C52" s="5"/>
      <c r="D52" s="5"/>
      <c r="E52" s="66"/>
      <c r="F52" s="5"/>
      <c r="G52" s="5"/>
      <c r="H52" s="5"/>
      <c r="I52" s="5"/>
      <c r="J52" s="5"/>
      <c r="K52" s="5"/>
      <c r="L52" s="5"/>
      <c r="M52" s="5"/>
    </row>
  </sheetData>
  <mergeCells count="43">
    <mergeCell ref="J9:O9"/>
    <mergeCell ref="K11:L11"/>
    <mergeCell ref="J6:N6"/>
    <mergeCell ref="J7:N7"/>
    <mergeCell ref="J8:N8"/>
    <mergeCell ref="B2:M3"/>
    <mergeCell ref="B5:C5"/>
    <mergeCell ref="B6:C6"/>
    <mergeCell ref="B7:C7"/>
    <mergeCell ref="B19:C19"/>
    <mergeCell ref="B9:C9"/>
    <mergeCell ref="B13:C13"/>
    <mergeCell ref="B18:C18"/>
    <mergeCell ref="B8:C8"/>
    <mergeCell ref="D9:H9"/>
    <mergeCell ref="D6:H6"/>
    <mergeCell ref="D7:H7"/>
    <mergeCell ref="D8:H8"/>
    <mergeCell ref="B11:C11"/>
    <mergeCell ref="B12:C12"/>
    <mergeCell ref="B14:C14"/>
    <mergeCell ref="B16:C16"/>
    <mergeCell ref="B25:C25"/>
    <mergeCell ref="B17:C17"/>
    <mergeCell ref="B22:C22"/>
    <mergeCell ref="B20:C20"/>
    <mergeCell ref="B27:C27"/>
    <mergeCell ref="J36:K36"/>
    <mergeCell ref="B36:I36"/>
    <mergeCell ref="B26:C26"/>
    <mergeCell ref="B21:C21"/>
    <mergeCell ref="B23:C23"/>
    <mergeCell ref="B44:C44"/>
    <mergeCell ref="B41:C41"/>
    <mergeCell ref="B29:E29"/>
    <mergeCell ref="B32:E32"/>
    <mergeCell ref="B38:M39"/>
    <mergeCell ref="B30:E30"/>
    <mergeCell ref="D11:H11"/>
    <mergeCell ref="D12:H12"/>
    <mergeCell ref="D13:H13"/>
    <mergeCell ref="D14:H14"/>
    <mergeCell ref="G22:I22"/>
  </mergeCells>
  <phoneticPr fontId="1" type="noConversion"/>
  <conditionalFormatting sqref="F20">
    <cfRule type="expression" dxfId="1" priority="1">
      <formula>D20=1</formula>
    </cfRule>
    <cfRule type="cellIs" dxfId="0" priority="2" operator="equal">
      <formula>$G$20=1</formula>
    </cfRule>
  </conditionalFormatting>
  <pageMargins left="0" right="0" top="0" bottom="0" header="0.30000000000000004" footer="0.30000000000000004"/>
  <pageSetup scale="41" orientation="portrait"/>
  <ignoredErrors>
    <ignoredError sqref="E25" unlockedFormula="1"/>
    <ignoredError sqref="D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2"/>
  <sheetViews>
    <sheetView workbookViewId="0">
      <selection activeCell="C8" sqref="C8"/>
    </sheetView>
  </sheetViews>
  <sheetFormatPr baseColWidth="10" defaultRowHeight="14"/>
  <cols>
    <col min="1" max="2" width="10.83203125" style="98"/>
    <col min="3" max="3" width="15.5" style="98" bestFit="1" customWidth="1"/>
    <col min="4" max="16384" width="10.83203125" style="98"/>
  </cols>
  <sheetData>
    <row r="1" spans="1:11" ht="28" customHeight="1">
      <c r="A1" s="339">
        <f>Tablo!M6</f>
        <v>0</v>
      </c>
      <c r="B1" s="339"/>
      <c r="C1" s="339"/>
      <c r="D1" s="97"/>
      <c r="E1" s="97"/>
      <c r="F1" s="341">
        <f>Tablo!M7</f>
        <v>0</v>
      </c>
      <c r="G1" s="341"/>
      <c r="H1" s="341"/>
      <c r="I1" s="341"/>
      <c r="J1" s="341"/>
      <c r="K1" s="341"/>
    </row>
    <row r="2" spans="1:11" ht="26">
      <c r="A2" s="97"/>
      <c r="B2" s="97"/>
      <c r="C2" s="97"/>
      <c r="D2" s="97"/>
      <c r="E2" s="97"/>
      <c r="F2" s="112"/>
      <c r="G2" s="112"/>
      <c r="H2" s="112"/>
      <c r="I2" s="112"/>
      <c r="J2" s="97"/>
      <c r="K2" s="97"/>
    </row>
    <row r="3" spans="1:11" ht="24" customHeight="1">
      <c r="A3" s="338" t="s">
        <v>34</v>
      </c>
      <c r="B3" s="338"/>
      <c r="C3" s="107">
        <f>Tablo!M12</f>
        <v>0</v>
      </c>
      <c r="D3" s="97"/>
      <c r="E3" s="97"/>
      <c r="F3" s="342">
        <f>Tablo!M8</f>
        <v>0</v>
      </c>
      <c r="G3" s="342"/>
      <c r="H3" s="342"/>
      <c r="I3" s="342"/>
      <c r="J3" s="342"/>
      <c r="K3" s="342"/>
    </row>
    <row r="4" spans="1:11" ht="24" customHeight="1">
      <c r="A4" s="97"/>
      <c r="B4" s="97"/>
      <c r="C4" s="97"/>
      <c r="D4" s="97"/>
      <c r="E4" s="97"/>
      <c r="F4" s="99"/>
      <c r="G4" s="99"/>
      <c r="H4" s="99"/>
      <c r="I4" s="99"/>
      <c r="J4" s="97"/>
      <c r="K4" s="97"/>
    </row>
    <row r="5" spans="1:11" ht="32" customHeight="1">
      <c r="A5" s="338" t="s">
        <v>107</v>
      </c>
      <c r="B5" s="338"/>
      <c r="C5" s="340" t="str">
        <f>vzorce!B41</f>
        <v/>
      </c>
      <c r="D5" s="340"/>
      <c r="E5" s="340"/>
      <c r="F5" s="111"/>
      <c r="G5" s="97"/>
      <c r="H5" s="101" t="s">
        <v>108</v>
      </c>
      <c r="I5" s="102"/>
      <c r="J5" s="97"/>
      <c r="K5" s="97"/>
    </row>
    <row r="6" spans="1:11" ht="32" customHeight="1">
      <c r="A6" s="338" t="s">
        <v>104</v>
      </c>
      <c r="B6" s="338"/>
      <c r="C6" s="340">
        <f>vzorce!D39</f>
        <v>0</v>
      </c>
      <c r="D6" s="340"/>
      <c r="E6" s="340"/>
      <c r="F6" s="340"/>
      <c r="G6" s="97"/>
      <c r="H6" s="97"/>
      <c r="I6" s="97"/>
      <c r="J6" s="97"/>
      <c r="K6" s="97"/>
    </row>
    <row r="7" spans="1:11" ht="32" customHeight="1">
      <c r="A7" s="338" t="s">
        <v>117</v>
      </c>
      <c r="B7" s="338"/>
      <c r="C7" s="103"/>
      <c r="D7" s="97"/>
      <c r="E7" s="97"/>
      <c r="F7" s="97"/>
      <c r="G7" s="97"/>
      <c r="H7" s="97"/>
      <c r="I7" s="97"/>
      <c r="J7" s="97"/>
      <c r="K7" s="97"/>
    </row>
    <row r="8" spans="1:11" ht="32" customHeight="1">
      <c r="A8" s="104" t="s">
        <v>115</v>
      </c>
      <c r="B8" s="104"/>
      <c r="C8" s="103"/>
      <c r="D8" s="97"/>
      <c r="E8" s="97"/>
      <c r="F8" s="97"/>
      <c r="G8" s="97"/>
      <c r="H8" s="97"/>
      <c r="I8" s="97"/>
      <c r="J8" s="97"/>
      <c r="K8" s="97"/>
    </row>
    <row r="9" spans="1:11" ht="32" customHeight="1">
      <c r="A9" s="104"/>
      <c r="B9" s="104"/>
      <c r="C9" s="104"/>
      <c r="D9" s="97"/>
      <c r="E9" s="97"/>
      <c r="F9" s="105"/>
      <c r="G9" s="105" t="s">
        <v>74</v>
      </c>
      <c r="H9" s="104"/>
      <c r="I9" s="97"/>
      <c r="J9" s="97"/>
      <c r="K9" s="97"/>
    </row>
    <row r="10" spans="1:11" ht="32" customHeight="1">
      <c r="A10" s="338" t="s">
        <v>105</v>
      </c>
      <c r="B10" s="338"/>
      <c r="C10" s="109" t="str">
        <f>IF(Tablo!P52="x","áno","nie")</f>
        <v>nie</v>
      </c>
      <c r="D10" s="97"/>
      <c r="E10" s="104"/>
      <c r="F10" s="104"/>
      <c r="G10" s="104"/>
      <c r="H10" s="113">
        <f>Tablo!AC6</f>
        <v>0</v>
      </c>
      <c r="I10" s="104"/>
      <c r="J10" s="97"/>
      <c r="K10" s="97"/>
    </row>
    <row r="11" spans="1:11" ht="32" customHeight="1">
      <c r="A11" s="338" t="s">
        <v>106</v>
      </c>
      <c r="B11" s="338"/>
      <c r="C11" s="109" t="str">
        <f>IF(C10="áno",Tablo!P62+Tablo!P63,"")</f>
        <v/>
      </c>
      <c r="D11" s="97"/>
      <c r="E11" s="97"/>
      <c r="F11" s="104"/>
      <c r="G11" s="104"/>
      <c r="H11" s="113">
        <f>Tablo!AC7</f>
        <v>0</v>
      </c>
      <c r="I11" s="97"/>
      <c r="J11" s="97"/>
      <c r="K11" s="97"/>
    </row>
    <row r="12" spans="1:11" ht="32" customHeight="1">
      <c r="A12" s="104" t="s">
        <v>109</v>
      </c>
      <c r="B12" s="97"/>
      <c r="C12" s="109">
        <f>Tablo!T34</f>
        <v>0</v>
      </c>
      <c r="D12" s="97"/>
      <c r="E12" s="97"/>
      <c r="F12" s="97"/>
      <c r="G12" s="106"/>
      <c r="H12" s="97"/>
      <c r="I12" s="97"/>
      <c r="J12" s="97"/>
      <c r="K12" s="97"/>
    </row>
    <row r="13" spans="1:11" ht="32" customHeight="1">
      <c r="A13" s="97"/>
      <c r="B13" s="97"/>
      <c r="C13" s="108"/>
      <c r="D13" s="97"/>
      <c r="E13" s="97"/>
      <c r="F13" s="97"/>
      <c r="G13" s="105" t="s">
        <v>15</v>
      </c>
      <c r="H13" s="97"/>
      <c r="I13" s="97"/>
      <c r="J13" s="97"/>
      <c r="K13" s="97"/>
    </row>
    <row r="14" spans="1:11" ht="32" customHeight="1">
      <c r="A14" s="104" t="s">
        <v>79</v>
      </c>
      <c r="B14" s="104"/>
      <c r="C14" s="107">
        <f>Tablo!M11</f>
        <v>0</v>
      </c>
      <c r="D14" s="97"/>
      <c r="E14" s="97"/>
      <c r="F14" s="97"/>
      <c r="G14" s="104"/>
      <c r="H14" s="113">
        <f>Tablo!AC10</f>
        <v>0</v>
      </c>
      <c r="I14" s="97"/>
      <c r="J14" s="97"/>
      <c r="K14" s="97"/>
    </row>
    <row r="15" spans="1:11" ht="32" customHeight="1">
      <c r="A15" s="338" t="s">
        <v>116</v>
      </c>
      <c r="B15" s="338"/>
      <c r="C15" s="107">
        <f>Tablo!M10</f>
        <v>0</v>
      </c>
      <c r="D15" s="97"/>
      <c r="E15" s="97"/>
      <c r="F15" s="97"/>
      <c r="G15" s="97"/>
      <c r="H15" s="114">
        <f>Tablo!AC11</f>
        <v>0</v>
      </c>
      <c r="I15" s="97"/>
      <c r="J15" s="97"/>
      <c r="K15" s="97"/>
    </row>
    <row r="16" spans="1:11" ht="32" customHeight="1">
      <c r="A16" s="97"/>
      <c r="B16" s="97"/>
      <c r="C16" s="100"/>
      <c r="D16" s="97"/>
      <c r="E16" s="97"/>
      <c r="F16" s="97"/>
      <c r="G16" s="97"/>
      <c r="H16" s="113">
        <f>Tablo!AC12</f>
        <v>0</v>
      </c>
      <c r="I16" s="97"/>
      <c r="J16" s="97"/>
      <c r="K16" s="97"/>
    </row>
    <row r="17" spans="1:11" ht="32" customHeight="1">
      <c r="A17" s="108" t="s">
        <v>123</v>
      </c>
      <c r="B17" s="97"/>
      <c r="C17" s="97"/>
      <c r="D17" s="97"/>
      <c r="E17" s="97"/>
      <c r="F17" s="97"/>
      <c r="G17" s="97"/>
      <c r="H17" s="108"/>
      <c r="I17" s="97"/>
      <c r="J17" s="97"/>
      <c r="K17" s="97"/>
    </row>
    <row r="18" spans="1:11" ht="32" customHeight="1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</row>
    <row r="19" spans="1:11" ht="32" customHeight="1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</row>
    <row r="20" spans="1:11" ht="32" customHeight="1">
      <c r="A20" s="97"/>
      <c r="B20" s="97"/>
      <c r="C20" s="97"/>
      <c r="D20" s="97"/>
      <c r="E20" s="97"/>
      <c r="F20" s="104"/>
      <c r="G20" s="108" t="s">
        <v>110</v>
      </c>
      <c r="H20" s="109" t="str">
        <f>IF(OR(vyučtovanie!D14="áno",Tablo!N13="ano"),"UHRADENÁ","")</f>
        <v/>
      </c>
      <c r="I20" s="103"/>
      <c r="J20" s="97"/>
      <c r="K20" s="97"/>
    </row>
    <row r="21" spans="1:11" ht="32" customHeight="1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</row>
    <row r="22" spans="1:11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</row>
    <row r="23" spans="1:11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</row>
    <row r="24" spans="1:11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</row>
    <row r="25" spans="1:1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</row>
    <row r="26" spans="1:11" ht="16">
      <c r="A26" s="97"/>
      <c r="B26" s="97"/>
      <c r="C26" s="97"/>
      <c r="D26" s="97"/>
      <c r="E26" s="97"/>
      <c r="F26" s="105"/>
      <c r="G26" s="97"/>
      <c r="H26" s="97"/>
      <c r="I26" s="97"/>
      <c r="J26" s="97"/>
      <c r="K26" s="97"/>
    </row>
    <row r="27" spans="1:11" ht="16">
      <c r="A27" s="97"/>
      <c r="B27" s="97"/>
      <c r="C27" s="97"/>
      <c r="D27" s="97"/>
      <c r="E27" s="97"/>
      <c r="F27" s="104"/>
      <c r="G27" s="106"/>
      <c r="H27" s="97"/>
      <c r="I27" s="97"/>
      <c r="J27" s="97"/>
      <c r="K27" s="97"/>
    </row>
    <row r="28" spans="1:11" ht="16">
      <c r="A28" s="97"/>
      <c r="B28" s="97"/>
      <c r="C28" s="97"/>
      <c r="D28" s="97"/>
      <c r="E28" s="97"/>
      <c r="F28" s="97"/>
      <c r="G28" s="110"/>
      <c r="H28" s="97"/>
      <c r="I28" s="97"/>
      <c r="J28" s="97"/>
      <c r="K28" s="97"/>
    </row>
    <row r="29" spans="1:11" ht="16">
      <c r="A29" s="97"/>
      <c r="B29" s="97"/>
      <c r="C29" s="97"/>
      <c r="D29" s="97"/>
      <c r="E29" s="97"/>
      <c r="F29" s="97"/>
      <c r="G29" s="106"/>
      <c r="H29" s="97"/>
      <c r="I29" s="97"/>
      <c r="J29" s="97"/>
      <c r="K29" s="97"/>
    </row>
    <row r="30" spans="1:11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</row>
    <row r="31" spans="1:11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</row>
    <row r="32" spans="1:11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</row>
    <row r="33" spans="1:11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</row>
    <row r="34" spans="1:11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</row>
    <row r="35" spans="1:11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</row>
    <row r="36" spans="1:11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</row>
    <row r="37" spans="1:11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</row>
    <row r="38" spans="1:11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</row>
    <row r="39" spans="1:11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</row>
    <row r="40" spans="1:11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</row>
    <row r="41" spans="1:11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</row>
    <row r="42" spans="1:11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</row>
    <row r="43" spans="1:11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</row>
    <row r="44" spans="1:11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</row>
    <row r="45" spans="1:11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</row>
    <row r="46" spans="1:11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</row>
    <row r="47" spans="1:11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</row>
    <row r="48" spans="1:11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</row>
    <row r="49" spans="1:11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</row>
    <row r="50" spans="1:11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</row>
    <row r="51" spans="1:11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</row>
    <row r="52" spans="1:11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</row>
  </sheetData>
  <mergeCells count="12">
    <mergeCell ref="A15:B15"/>
    <mergeCell ref="A1:C1"/>
    <mergeCell ref="A3:B3"/>
    <mergeCell ref="A11:B11"/>
    <mergeCell ref="A10:B10"/>
    <mergeCell ref="C5:E5"/>
    <mergeCell ref="A7:B7"/>
    <mergeCell ref="A6:B6"/>
    <mergeCell ref="A5:B5"/>
    <mergeCell ref="C6:F6"/>
    <mergeCell ref="F1:K1"/>
    <mergeCell ref="F3:K3"/>
  </mergeCells>
  <phoneticPr fontId="1" type="noConversion"/>
  <pageMargins left="0" right="0" top="0.35433070866141736" bottom="0.74803149606299213" header="0.31496062992125984" footer="0.31496062992125984"/>
  <pageSetup paperSize="9" scale="70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9"/>
  <sheetViews>
    <sheetView workbookViewId="0">
      <selection activeCell="I13" sqref="I13"/>
    </sheetView>
  </sheetViews>
  <sheetFormatPr baseColWidth="10" defaultColWidth="10.6640625" defaultRowHeight="13"/>
  <cols>
    <col min="1" max="1" width="32" bestFit="1" customWidth="1"/>
    <col min="2" max="2" width="13.6640625" bestFit="1" customWidth="1"/>
    <col min="3" max="3" width="13.83203125" bestFit="1" customWidth="1"/>
    <col min="4" max="4" width="19.1640625" bestFit="1" customWidth="1"/>
    <col min="5" max="5" width="23.6640625" bestFit="1" customWidth="1"/>
    <col min="6" max="6" width="19.1640625" bestFit="1" customWidth="1"/>
    <col min="7" max="8" width="7.6640625" bestFit="1" customWidth="1"/>
    <col min="12" max="12" width="29" bestFit="1" customWidth="1"/>
  </cols>
  <sheetData>
    <row r="1" spans="1:12" ht="15">
      <c r="D1" s="26" t="s">
        <v>147</v>
      </c>
      <c r="E1" s="26" t="s">
        <v>146</v>
      </c>
      <c r="F1" s="26" t="s">
        <v>148</v>
      </c>
      <c r="G1" s="26">
        <v>0.05</v>
      </c>
      <c r="H1" s="27" t="s">
        <v>55</v>
      </c>
      <c r="J1" s="2" t="s">
        <v>35</v>
      </c>
    </row>
    <row r="2" spans="1:12" ht="15">
      <c r="A2" s="36" t="s">
        <v>26</v>
      </c>
      <c r="D2" s="89">
        <v>18.899999999999999</v>
      </c>
      <c r="E2" s="90">
        <v>22.3</v>
      </c>
      <c r="F2" s="91">
        <v>25.1</v>
      </c>
      <c r="G2" s="31">
        <f>0.95*H2</f>
        <v>26.599999999999998</v>
      </c>
      <c r="H2" s="31">
        <v>28</v>
      </c>
      <c r="J2">
        <f>IF(vyučtovanie!$D$13&lt;=DATEVALUE("31.1.2020"),D2,IF(AND(vyučtovanie!$D$13&gt;=DATEVALUE("1.2.2020"),vyučtovanie!$D$13&lt;=DATEVALUE("28.2.2020")),vzorce!$E2,IF(AND(vyučtovanie!$D$13&gt;=DATEVALUE("1.3.2020"),vyučtovanie!$D$13&lt;DATEVALUE("31.3.2020")),vzorce!F2,vzorce!G2)))</f>
        <v>18.899999999999999</v>
      </c>
      <c r="L2">
        <f>IF(vyučtovanie!D13="",0,vzorce!J2)</f>
        <v>18.899999999999999</v>
      </c>
    </row>
    <row r="3" spans="1:12" ht="15">
      <c r="A3" s="32" t="s">
        <v>56</v>
      </c>
      <c r="B3" s="35">
        <v>1</v>
      </c>
      <c r="C3">
        <f>IF(Tablo!T21="X",1,0)</f>
        <v>0</v>
      </c>
      <c r="D3" s="92">
        <v>17.399999999999999</v>
      </c>
      <c r="E3" s="93">
        <v>19.899999999999999</v>
      </c>
      <c r="F3" s="94">
        <v>22.4</v>
      </c>
      <c r="G3" s="31">
        <f t="shared" ref="G3:G12" si="0">0.95*H3</f>
        <v>23.75</v>
      </c>
      <c r="H3" s="31">
        <v>25</v>
      </c>
      <c r="J3">
        <f>IF(vyučtovanie!$D$13&lt;=DATEVALUE("31.1.2020"),D3,IF(AND(vyučtovanie!$D$13&gt;=DATEVALUE("1.2.2020"),vyučtovanie!$D$13&lt;=DATEVALUE("28.2.2020")),vzorce!$E3,IF(AND(vyučtovanie!$D$13&gt;=DATEVALUE("1.3.2020"),vyučtovanie!$D$13&lt;DATEVALUE("31.3.2020")),vzorce!F3,vzorce!G3)))</f>
        <v>17.399999999999999</v>
      </c>
      <c r="K3" s="35">
        <v>1</v>
      </c>
      <c r="L3" s="32" t="s">
        <v>56</v>
      </c>
    </row>
    <row r="4" spans="1:12" ht="15">
      <c r="A4" s="32" t="s">
        <v>57</v>
      </c>
      <c r="B4" s="35">
        <v>2</v>
      </c>
      <c r="C4">
        <f>IF(Tablo!X21="X",2,0)</f>
        <v>0</v>
      </c>
      <c r="D4" s="92">
        <v>20.2</v>
      </c>
      <c r="E4" s="93">
        <v>23.1</v>
      </c>
      <c r="F4" s="94">
        <v>26</v>
      </c>
      <c r="G4" s="31">
        <v>27.55</v>
      </c>
      <c r="H4" s="33">
        <v>29</v>
      </c>
      <c r="J4">
        <f>IF(vyučtovanie!$D$13&lt;=DATEVALUE("31.1.2020"),D4,IF(AND(vyučtovanie!$D$13&gt;=DATEVALUE("1.2.2020"),vyučtovanie!$D$13&lt;=DATEVALUE("28.2.2020")),vzorce!$E4,IF(AND(vyučtovanie!$D$13&gt;=DATEVALUE("1.3.2020"),vyučtovanie!$D$13&lt;DATEVALUE("31.3.2020")),vzorce!F4,vzorce!G4)))</f>
        <v>20.2</v>
      </c>
      <c r="K4" s="35">
        <v>2</v>
      </c>
      <c r="L4" s="32" t="s">
        <v>57</v>
      </c>
    </row>
    <row r="5" spans="1:12" ht="15">
      <c r="A5" s="28" t="s">
        <v>80</v>
      </c>
      <c r="B5" s="35">
        <v>3</v>
      </c>
      <c r="C5">
        <f>IF(Tablo!T23="X",3,0)</f>
        <v>0</v>
      </c>
      <c r="D5" s="89">
        <v>38.4</v>
      </c>
      <c r="E5" s="90">
        <v>43.9</v>
      </c>
      <c r="F5" s="91">
        <v>49.4</v>
      </c>
      <c r="G5" s="31">
        <f t="shared" si="0"/>
        <v>52.25</v>
      </c>
      <c r="H5" s="31">
        <v>55</v>
      </c>
      <c r="J5">
        <f>IF(vyučtovanie!$D$13&lt;=DATEVALUE("31.1.2020"),D5,IF(AND(vyučtovanie!$D$13&gt;=DATEVALUE("1.2.2020"),vyučtovanie!$D$13&lt;=DATEVALUE("28.2.2020")),vzorce!$E5,IF(AND(vyučtovanie!$D$13&gt;=DATEVALUE("1.3.2020"),vyučtovanie!$D$13&lt;DATEVALUE("31.3.2020")),vzorce!F5,vzorce!G5)))</f>
        <v>38.4</v>
      </c>
      <c r="K5" s="35">
        <v>3</v>
      </c>
      <c r="L5" s="28" t="s">
        <v>80</v>
      </c>
    </row>
    <row r="6" spans="1:12" ht="15">
      <c r="A6" s="28" t="s">
        <v>81</v>
      </c>
      <c r="B6" s="35">
        <v>4</v>
      </c>
      <c r="C6">
        <f>IF(Tablo!X23="X",4,0)</f>
        <v>0</v>
      </c>
      <c r="D6" s="89">
        <v>45.4</v>
      </c>
      <c r="E6" s="90">
        <v>51.9</v>
      </c>
      <c r="F6" s="91">
        <v>58.4</v>
      </c>
      <c r="G6" s="31">
        <f t="shared" si="0"/>
        <v>61.75</v>
      </c>
      <c r="H6" s="33">
        <v>65</v>
      </c>
      <c r="J6">
        <f>IF(vyučtovanie!$D$13&lt;=DATEVALUE("31.1.2020"),D6,IF(AND(vyučtovanie!$D$13&gt;=DATEVALUE("1.2.2020"),vyučtovanie!$D$13&lt;=DATEVALUE("28.2.2020")),vzorce!$E6,IF(AND(vyučtovanie!$D$13&gt;=DATEVALUE("1.3.2020"),vyučtovanie!$D$13&lt;DATEVALUE("31.3.2020")),vzorce!F6,vzorce!G6)))</f>
        <v>45.4</v>
      </c>
      <c r="K6" s="35">
        <v>4</v>
      </c>
      <c r="L6" s="28" t="s">
        <v>81</v>
      </c>
    </row>
    <row r="7" spans="1:12" ht="15">
      <c r="A7" s="32" t="s">
        <v>58</v>
      </c>
      <c r="B7" s="35">
        <v>5</v>
      </c>
      <c r="C7">
        <f>IF(Tablo!T27="X",5,0)</f>
        <v>0</v>
      </c>
      <c r="D7" s="92">
        <v>38.4</v>
      </c>
      <c r="E7" s="93">
        <v>43.9</v>
      </c>
      <c r="F7" s="94">
        <v>49.4</v>
      </c>
      <c r="G7" s="31">
        <f t="shared" si="0"/>
        <v>52.25</v>
      </c>
      <c r="H7" s="31">
        <v>55</v>
      </c>
      <c r="J7">
        <f>IF(vyučtovanie!$D$13&lt;=DATEVALUE("31.1.2020"),D7,IF(AND(vyučtovanie!$D$13&gt;=DATEVALUE("1.2.2020"),vyučtovanie!$D$13&lt;=DATEVALUE("28.2.2020")),vzorce!$E7,IF(AND(vyučtovanie!$D$13&gt;=DATEVALUE("1.3.2020"),vyučtovanie!$D$13&lt;DATEVALUE("31.3.2020")),vzorce!F7,vzorce!G7)))</f>
        <v>38.4</v>
      </c>
      <c r="K7" s="35">
        <v>5</v>
      </c>
      <c r="L7" s="32" t="s">
        <v>58</v>
      </c>
    </row>
    <row r="8" spans="1:12" ht="15">
      <c r="A8" s="32" t="s">
        <v>59</v>
      </c>
      <c r="B8" s="35">
        <v>6</v>
      </c>
      <c r="C8">
        <f>IF(Tablo!X27="X",6,0)</f>
        <v>0</v>
      </c>
      <c r="D8" s="92">
        <v>45.4</v>
      </c>
      <c r="E8" s="93">
        <v>51.9</v>
      </c>
      <c r="F8" s="94">
        <v>58.4</v>
      </c>
      <c r="G8" s="31">
        <f t="shared" si="0"/>
        <v>61.75</v>
      </c>
      <c r="H8" s="33">
        <v>65</v>
      </c>
      <c r="J8">
        <f>IF(vyučtovanie!$D$13&lt;=DATEVALUE("31.1.2020"),D8,IF(AND(vyučtovanie!$D$13&gt;=DATEVALUE("1.2.2020"),vyučtovanie!$D$13&lt;=DATEVALUE("28.2.2020")),vzorce!$E8,IF(AND(vyučtovanie!$D$13&gt;=DATEVALUE("1.3.2020"),vyučtovanie!$D$13&lt;DATEVALUE("31.3.2020")),vzorce!F8,vzorce!G8)))</f>
        <v>45.4</v>
      </c>
      <c r="K8" s="35">
        <v>6</v>
      </c>
      <c r="L8" s="32" t="s">
        <v>59</v>
      </c>
    </row>
    <row r="9" spans="1:12" ht="15">
      <c r="A9" s="34" t="s">
        <v>60</v>
      </c>
      <c r="B9" s="35">
        <v>7</v>
      </c>
      <c r="C9">
        <f>IF(Tablo!T29="X",7,0)</f>
        <v>0</v>
      </c>
      <c r="D9" s="89">
        <v>52.4</v>
      </c>
      <c r="E9" s="90">
        <v>59.9</v>
      </c>
      <c r="F9" s="91">
        <v>67.400000000000006</v>
      </c>
      <c r="G9" s="31">
        <f t="shared" si="0"/>
        <v>71.25</v>
      </c>
      <c r="H9" s="31">
        <v>75</v>
      </c>
      <c r="J9">
        <f>IF(vyučtovanie!$D$13&lt;=DATEVALUE("31.1.2020"),D9,IF(AND(vyučtovanie!$D$13&gt;=DATEVALUE("1.2.2020"),vyučtovanie!$D$13&lt;=DATEVALUE("28.2.2020")),vzorce!$E9,IF(AND(vyučtovanie!$D$13&gt;=DATEVALUE("1.3.2020"),vyučtovanie!$D$13&lt;DATEVALUE("31.3.2020")),vzorce!F9,vzorce!G9)))</f>
        <v>52.4</v>
      </c>
      <c r="K9" s="35">
        <v>7</v>
      </c>
      <c r="L9" s="34" t="s">
        <v>60</v>
      </c>
    </row>
    <row r="10" spans="1:12" ht="15">
      <c r="A10" s="34" t="s">
        <v>61</v>
      </c>
      <c r="B10" s="35">
        <v>8</v>
      </c>
      <c r="C10">
        <f>IF(Tablo!X29="X",8,0)</f>
        <v>0</v>
      </c>
      <c r="D10" s="89">
        <v>59.4</v>
      </c>
      <c r="E10" s="90">
        <v>67.900000000000006</v>
      </c>
      <c r="F10" s="91">
        <v>76.400000000000006</v>
      </c>
      <c r="G10" s="31">
        <f t="shared" si="0"/>
        <v>80.75</v>
      </c>
      <c r="H10" s="75">
        <v>85</v>
      </c>
      <c r="J10">
        <f>IF(vyučtovanie!$D$13&lt;=DATEVALUE("31.1.2020"),D10,IF(AND(vyučtovanie!$D$13&gt;=DATEVALUE("1.2.2020"),vyučtovanie!$D$13&lt;=DATEVALUE("28.2.2020")),vzorce!$E10,IF(AND(vyučtovanie!$D$13&gt;=DATEVALUE("1.3.2020"),vyučtovanie!$D$13&lt;DATEVALUE("31.3.2020")),vzorce!F10,vzorce!G10)))</f>
        <v>59.4</v>
      </c>
      <c r="K10" s="35">
        <v>8</v>
      </c>
      <c r="L10" s="34" t="s">
        <v>61</v>
      </c>
    </row>
    <row r="11" spans="1:12" ht="15">
      <c r="A11" s="32" t="s">
        <v>62</v>
      </c>
      <c r="B11" s="35">
        <v>9</v>
      </c>
      <c r="C11">
        <f>IF(Tablo!T25="X",9,0)</f>
        <v>0</v>
      </c>
      <c r="D11" s="92">
        <v>45.4</v>
      </c>
      <c r="E11" s="93">
        <v>51.9</v>
      </c>
      <c r="F11" s="94">
        <v>58.4</v>
      </c>
      <c r="G11" s="31">
        <f t="shared" si="0"/>
        <v>61.75</v>
      </c>
      <c r="H11" s="31">
        <v>65</v>
      </c>
      <c r="J11">
        <f>IF(vyučtovanie!$D$13&lt;=DATEVALUE("31.1.2020"),D11,IF(AND(vyučtovanie!$D$13&gt;=DATEVALUE("1.2.2020"),vyučtovanie!$D$13&lt;=DATEVALUE("28.2.2020")),vzorce!$E11,IF(AND(vyučtovanie!$D$13&gt;=DATEVALUE("1.3.2020"),vyučtovanie!$D$13&lt;DATEVALUE("31.3.2020")),vzorce!F11,vzorce!G11)))</f>
        <v>45.4</v>
      </c>
      <c r="K11" s="35">
        <v>9</v>
      </c>
      <c r="L11" s="32" t="s">
        <v>62</v>
      </c>
    </row>
    <row r="12" spans="1:12" ht="15">
      <c r="A12" s="32" t="s">
        <v>63</v>
      </c>
      <c r="B12" s="35">
        <v>10</v>
      </c>
      <c r="C12">
        <f>IF(Tablo!X25="X",10,0)</f>
        <v>0</v>
      </c>
      <c r="D12" s="92">
        <v>52.4</v>
      </c>
      <c r="E12" s="93">
        <v>59.9</v>
      </c>
      <c r="F12" s="94">
        <v>67.400000000000006</v>
      </c>
      <c r="G12" s="31">
        <f t="shared" si="0"/>
        <v>71.25</v>
      </c>
      <c r="H12" s="33">
        <v>75</v>
      </c>
      <c r="J12">
        <f>IF(vyučtovanie!$D$13&lt;=DATEVALUE("31.1.2020"),D12,IF(AND(vyučtovanie!$D$13&gt;=DATEVALUE("1.2.2020"),vyučtovanie!$D$13&lt;=DATEVALUE("28.2.2020")),vzorce!$E12,IF(AND(vyučtovanie!$D$13&gt;=DATEVALUE("1.3.2020"),vyučtovanie!$D$13&lt;DATEVALUE("31.3.2020")),vzorce!F12,vzorce!G12)))</f>
        <v>52.4</v>
      </c>
      <c r="K12" s="35">
        <v>10</v>
      </c>
      <c r="L12" s="32" t="s">
        <v>63</v>
      </c>
    </row>
    <row r="13" spans="1:12" ht="15">
      <c r="A13" s="28" t="s">
        <v>64</v>
      </c>
      <c r="B13" s="35"/>
      <c r="D13" s="89">
        <v>1</v>
      </c>
      <c r="E13" s="90">
        <v>1.4</v>
      </c>
      <c r="F13" s="91">
        <v>1.9</v>
      </c>
      <c r="G13" s="31">
        <v>1.9</v>
      </c>
      <c r="H13" s="31">
        <v>2.5</v>
      </c>
      <c r="J13">
        <f>IF(vyučtovanie!$D$13&lt;=DATEVALUE("31.1.2020"),D13,IF(AND(vyučtovanie!$D$13&gt;=DATEVALUE("1.2.2020"),vyučtovanie!$D$13&lt;=DATEVALUE("28.2.2020")),vzorce!$E13,IF(AND(vyučtovanie!$D$13&gt;=DATEVALUE("1.3.2020"),vyučtovanie!$D$13&lt;DATEVALUE("31.3.2020")),vzorce!F13,vzorce!G13)))</f>
        <v>1</v>
      </c>
      <c r="K13" s="35"/>
      <c r="L13" s="28" t="s">
        <v>64</v>
      </c>
    </row>
    <row r="14" spans="1:12" ht="15">
      <c r="A14" s="34" t="s">
        <v>65</v>
      </c>
      <c r="B14" s="35"/>
      <c r="D14" s="29">
        <v>8.9</v>
      </c>
      <c r="E14" s="30">
        <v>9.4</v>
      </c>
      <c r="F14" s="30">
        <v>10.45</v>
      </c>
      <c r="G14" s="31">
        <v>10.45</v>
      </c>
      <c r="H14" s="31">
        <v>11.6</v>
      </c>
      <c r="J14">
        <f>IF(vyučtovanie!$D$13&lt;=DATEVALUE("31.1.2020"),D14,IF(AND(vyučtovanie!$D$13&gt;=DATEVALUE("1.2.2020"),vyučtovanie!$D$13&lt;=DATEVALUE("28.2.2020")),vzorce!$E14,IF(AND(vyučtovanie!$D$13&gt;=DATEVALUE("1.3.2020"),vyučtovanie!$D$13&lt;DATEVALUE("31.3.2020")),vzorce!F14,vzorce!G14)))</f>
        <v>8.9</v>
      </c>
      <c r="K14" s="35"/>
      <c r="L14" s="34" t="s">
        <v>65</v>
      </c>
    </row>
    <row r="15" spans="1:12" ht="15">
      <c r="A15" s="76" t="s">
        <v>98</v>
      </c>
      <c r="C15" s="2">
        <f>SUM(C3:C12)</f>
        <v>0</v>
      </c>
      <c r="D15" s="71">
        <v>0.9</v>
      </c>
      <c r="E15" s="72">
        <v>1.3</v>
      </c>
      <c r="F15" s="73">
        <v>1.6</v>
      </c>
      <c r="G15" s="31">
        <v>2</v>
      </c>
      <c r="H15" s="74">
        <v>2</v>
      </c>
      <c r="J15">
        <f>IF(vyučtovanie!$D$13&lt;=DATEVALUE("31.1.2020"),D15,IF(AND(vyučtovanie!$D$13&gt;=DATEVALUE("1.2.2020"),vyučtovanie!$D$13&lt;=DATEVALUE("28.2.2020")),vzorce!$E15,IF(AND(vyučtovanie!$D$13&gt;=DATEVALUE("1.3.2020"),vyučtovanie!$D$13&lt;DATEVALUE("31.3.2020")),vzorce!F15,vzorce!G15)))</f>
        <v>0.9</v>
      </c>
      <c r="L15" s="76" t="s">
        <v>98</v>
      </c>
    </row>
    <row r="16" spans="1:12" ht="15">
      <c r="A16" s="76"/>
    </row>
    <row r="17" spans="1:14">
      <c r="A17" s="2" t="s">
        <v>67</v>
      </c>
      <c r="B17" s="37">
        <f>vyučtovanie!D13</f>
        <v>0</v>
      </c>
    </row>
    <row r="18" spans="1:14">
      <c r="A18" s="2" t="s">
        <v>33</v>
      </c>
      <c r="C18" s="2" t="s">
        <v>66</v>
      </c>
      <c r="D18">
        <f>A19+A20+M22</f>
        <v>0</v>
      </c>
    </row>
    <row r="19" spans="1:14">
      <c r="A19">
        <f>IF(C15=1,J3,IF(AND(C15=2),J4,IF(AND(C15=3),J5,IF(AND(C15=4),J6,IF(AND(C15=5),J7,IF(AND(C15=6),J8,IF(AND(C15=7),J9,0)))))))</f>
        <v>0</v>
      </c>
    </row>
    <row r="20" spans="1:14">
      <c r="A20">
        <f>IF(C15=8,J10,IF(AND(C15=9),J11,IF(AND(C15=10),J12,0)))</f>
        <v>0</v>
      </c>
    </row>
    <row r="21" spans="1:14">
      <c r="A21" s="2" t="s">
        <v>32</v>
      </c>
      <c r="C21" s="2" t="s">
        <v>66</v>
      </c>
      <c r="D21">
        <f>A22+A23+N22</f>
        <v>0</v>
      </c>
      <c r="M21" s="95" t="s">
        <v>131</v>
      </c>
      <c r="N21" s="95" t="s">
        <v>134</v>
      </c>
    </row>
    <row r="22" spans="1:14">
      <c r="A22">
        <f>IF(C15=1,H3,IF(AND(C15=2),H4,IF(AND(C15=3),H5,IF(AND(C15=4),H6,IF(AND(C15=5),H7,IF(AND(C15=6),H8,IF(AND(C15=7),H9,0)))))))</f>
        <v>0</v>
      </c>
      <c r="C22" s="2" t="s">
        <v>70</v>
      </c>
      <c r="D22">
        <f>IF(vyučtovanie!D21&gt;0,vyučtovanie!D21*vzorce!H13,0)</f>
        <v>0</v>
      </c>
      <c r="E22">
        <v>2.5</v>
      </c>
      <c r="J22" s="35" t="s">
        <v>118</v>
      </c>
      <c r="K22" s="35"/>
      <c r="L22" s="35">
        <f>IF(L30=1,J24,IF(AND(L30=2),J25,IF(AND(L26=3),J26,IF(AND(L30=4),J27,IF(AND(L27=5),J28,0)))))</f>
        <v>0</v>
      </c>
      <c r="M22" s="35">
        <f>IF(L30=1,J4,IF(AND(L30=2),J6,IF(AND(L30=3),J12,0)))</f>
        <v>0</v>
      </c>
      <c r="N22" s="35">
        <f>IF(L30=1,G4,IF(AND(L30=2),G6,IF(AND(L30=3),G12,0)))</f>
        <v>0</v>
      </c>
    </row>
    <row r="23" spans="1:14">
      <c r="A23">
        <f>IF(C15=8,H10,IF(AND(C15=9),H11,IF(AND(C15=10),H12,0)))</f>
        <v>0</v>
      </c>
      <c r="C23" s="2" t="s">
        <v>65</v>
      </c>
      <c r="D23" s="39">
        <f>G14</f>
        <v>10.45</v>
      </c>
      <c r="E23">
        <f>E21*E22</f>
        <v>0</v>
      </c>
      <c r="J23" s="35"/>
      <c r="K23" s="35"/>
      <c r="L23" s="35"/>
      <c r="M23" s="35"/>
      <c r="N23" s="35"/>
    </row>
    <row r="24" spans="1:14">
      <c r="C24" s="2" t="s">
        <v>71</v>
      </c>
      <c r="D24">
        <f>IF(vyučtovanie!D23&gt;0,vyučtovanie!D23*vzorce!G13,0)</f>
        <v>0</v>
      </c>
      <c r="E24" s="21"/>
      <c r="J24" s="35" t="s">
        <v>120</v>
      </c>
      <c r="K24" s="35"/>
      <c r="L24" s="35">
        <f>IF(Tablo!AB21="X",1,0)</f>
        <v>0</v>
      </c>
      <c r="M24" s="35">
        <f>J4</f>
        <v>20.2</v>
      </c>
      <c r="N24" s="35"/>
    </row>
    <row r="25" spans="1:14">
      <c r="A25" s="2" t="s">
        <v>68</v>
      </c>
      <c r="B25" s="20"/>
      <c r="C25" s="83" t="s">
        <v>98</v>
      </c>
      <c r="D25">
        <f>IF(vyučtovanie!D22&gt;0,vyučtovanie!D22*vzorce!H15,0)</f>
        <v>0</v>
      </c>
      <c r="J25" s="35" t="s">
        <v>121</v>
      </c>
      <c r="K25" s="35"/>
      <c r="L25" s="35">
        <f>IF(Tablo!AB23="X",2,0)</f>
        <v>0</v>
      </c>
      <c r="M25" s="35">
        <f>J6</f>
        <v>45.4</v>
      </c>
      <c r="N25" s="35"/>
    </row>
    <row r="26" spans="1:14">
      <c r="A26" s="38">
        <f>IF(Tablo!AB21=1,1,0)</f>
        <v>0</v>
      </c>
      <c r="B26" s="22"/>
      <c r="J26" s="35" t="s">
        <v>122</v>
      </c>
      <c r="K26" s="35"/>
      <c r="L26" s="35">
        <f>IF(Tablo!AB25="X",3,0)</f>
        <v>0</v>
      </c>
      <c r="M26" s="35">
        <f>J12</f>
        <v>52.4</v>
      </c>
      <c r="N26" s="35"/>
    </row>
    <row r="27" spans="1:14">
      <c r="A27" s="38">
        <f>IF(Tablo!AB23=1,1,0)</f>
        <v>0</v>
      </c>
      <c r="J27" s="35"/>
      <c r="K27" s="35"/>
      <c r="L27" s="35"/>
      <c r="M27" s="35"/>
      <c r="N27" s="35"/>
    </row>
    <row r="28" spans="1:14">
      <c r="A28" s="38">
        <f>IF(Tablo!AB25=1,1,0)</f>
        <v>0</v>
      </c>
      <c r="J28" s="35"/>
      <c r="K28" s="35"/>
      <c r="L28" s="35"/>
      <c r="M28" s="35"/>
      <c r="N28" s="35"/>
    </row>
    <row r="29" spans="1:14">
      <c r="A29" s="38">
        <f>IF(Tablo!AB27=1,1,0)</f>
        <v>0</v>
      </c>
      <c r="E29" s="2" t="s">
        <v>37</v>
      </c>
      <c r="F29" s="22">
        <f>vyučtovanie!M29</f>
        <v>39.6</v>
      </c>
      <c r="J29" s="35"/>
      <c r="K29" s="35"/>
      <c r="L29" s="35"/>
      <c r="M29" s="35"/>
      <c r="N29" s="35"/>
    </row>
    <row r="30" spans="1:14">
      <c r="A30" s="38">
        <f>IF(Tablo!AB28=1,1,0)</f>
        <v>0</v>
      </c>
      <c r="E30" s="2" t="s">
        <v>73</v>
      </c>
      <c r="F30" s="21">
        <f>vyučtovanie!F29</f>
        <v>27.799999999999997</v>
      </c>
      <c r="J30" s="35" t="s">
        <v>7</v>
      </c>
      <c r="K30" s="35"/>
      <c r="L30" s="35">
        <f>SUM(L24:L28)</f>
        <v>0</v>
      </c>
      <c r="M30" s="35"/>
      <c r="N30" s="35"/>
    </row>
    <row r="31" spans="1:14">
      <c r="A31" s="38">
        <f>SUM(A26:A30)</f>
        <v>0</v>
      </c>
      <c r="E31" s="2" t="s">
        <v>36</v>
      </c>
      <c r="F31" s="22">
        <f>F29-F30</f>
        <v>11.800000000000004</v>
      </c>
    </row>
    <row r="32" spans="1:14">
      <c r="A32" s="38">
        <f>SUM(A26:A31)</f>
        <v>0</v>
      </c>
      <c r="B32" s="2" t="s">
        <v>69</v>
      </c>
      <c r="J32" s="96" t="s">
        <v>124</v>
      </c>
      <c r="K32" s="96" t="s">
        <v>129</v>
      </c>
      <c r="L32" s="96" t="s">
        <v>130</v>
      </c>
    </row>
    <row r="33" spans="1:12">
      <c r="J33" s="96" t="s">
        <v>125</v>
      </c>
      <c r="K33" s="35">
        <v>10</v>
      </c>
      <c r="L33" s="35">
        <v>14</v>
      </c>
    </row>
    <row r="34" spans="1:12">
      <c r="J34" s="96" t="s">
        <v>126</v>
      </c>
      <c r="K34" s="35">
        <v>15</v>
      </c>
      <c r="L34" s="35">
        <v>19</v>
      </c>
    </row>
    <row r="35" spans="1:12">
      <c r="B35" t="s">
        <v>54</v>
      </c>
      <c r="J35" s="96" t="s">
        <v>127</v>
      </c>
      <c r="K35" s="96" t="s">
        <v>128</v>
      </c>
      <c r="L35" s="35">
        <v>39</v>
      </c>
    </row>
    <row r="36" spans="1:12">
      <c r="A36" t="s">
        <v>53</v>
      </c>
      <c r="B36" t="str">
        <f>Tablo!AC6&amp;","&amp;" "</f>
        <v xml:space="preserve">, </v>
      </c>
      <c r="C36" t="str">
        <f>B36&amp;Tablo!AC7</f>
        <v xml:space="preserve">, </v>
      </c>
    </row>
    <row r="38" spans="1:12">
      <c r="A38" t="s">
        <v>85</v>
      </c>
      <c r="B38">
        <f>IF(C15=1,A3,IF(AND(C15=2),A4,IF(AND(C15=3),A5,IF(AND(C15=4),A6,IF(AND(C15=5),A7,IF(AND(C15=6),A8,IF(AND(C15=7),A9,0)))))))</f>
        <v>0</v>
      </c>
      <c r="D38">
        <f>IF(B38=0,B39,B38)</f>
        <v>0</v>
      </c>
    </row>
    <row r="39" spans="1:12">
      <c r="B39">
        <f>IF(C15=8,A10,IF(AND(C15=9),A11,IF(AND(C15=10),A12,0)))</f>
        <v>0</v>
      </c>
      <c r="D39">
        <f>IF(D38&gt;0,D38,L22)</f>
        <v>0</v>
      </c>
    </row>
    <row r="41" spans="1:12">
      <c r="A41" t="s">
        <v>111</v>
      </c>
      <c r="B41" s="85" t="str">
        <f>IF(Tablo!P40&gt;0,F42,IF(AND(Tablo!P42&gt;0),F43,IF(AND(Tablo!P44&gt;0),D41,"")))</f>
        <v/>
      </c>
      <c r="D41" t="s">
        <v>112</v>
      </c>
    </row>
    <row r="42" spans="1:12">
      <c r="A42" t="s">
        <v>119</v>
      </c>
      <c r="B42" t="str">
        <f>IF(B41&gt;0,B41,L22)</f>
        <v/>
      </c>
      <c r="D42" t="s">
        <v>113</v>
      </c>
      <c r="E42">
        <f>Tablo!AI40</f>
        <v>0</v>
      </c>
      <c r="F42" t="str">
        <f>CONCATENATE(D42,E42)</f>
        <v>podľa návrhu oznamka 0</v>
      </c>
    </row>
    <row r="43" spans="1:12">
      <c r="D43" t="s">
        <v>114</v>
      </c>
      <c r="E43">
        <f>Tablo!P42</f>
        <v>0</v>
      </c>
      <c r="F43" t="str">
        <f>CONCATENATE(D43,E43)</f>
        <v>tablo z webu 0</v>
      </c>
    </row>
    <row r="48" spans="1:12" ht="15">
      <c r="A48" s="77" t="s">
        <v>99</v>
      </c>
      <c r="B48" s="78" t="s">
        <v>7</v>
      </c>
    </row>
    <row r="49" spans="1:6" ht="15">
      <c r="A49" s="2" t="s">
        <v>90</v>
      </c>
      <c r="B49" s="79" t="s">
        <v>100</v>
      </c>
      <c r="C49" s="79" t="s">
        <v>101</v>
      </c>
      <c r="D49" s="78" t="s">
        <v>100</v>
      </c>
      <c r="E49" s="77" t="s">
        <v>102</v>
      </c>
      <c r="F49" s="80"/>
    </row>
    <row r="50" spans="1:6" ht="15">
      <c r="A50" s="2">
        <v>20</v>
      </c>
      <c r="B50" s="79">
        <v>0.72904000000000002</v>
      </c>
      <c r="C50" s="79">
        <v>0.875</v>
      </c>
      <c r="D50" s="2">
        <f>A50*B50</f>
        <v>14.5808</v>
      </c>
      <c r="E50" s="77">
        <f>A50*C50</f>
        <v>17.5</v>
      </c>
      <c r="F50" s="80"/>
    </row>
    <row r="51" spans="1:6" ht="15">
      <c r="A51" s="2">
        <v>50</v>
      </c>
      <c r="B51" s="79">
        <v>0.3523</v>
      </c>
      <c r="C51" s="79">
        <v>0.42299999999999999</v>
      </c>
      <c r="D51" s="2">
        <f t="shared" ref="D51:D59" si="1">A51*B51</f>
        <v>17.614999999999998</v>
      </c>
      <c r="E51" s="77">
        <f t="shared" ref="E51:E59" si="2">A51*C51</f>
        <v>21.15</v>
      </c>
      <c r="F51" s="80"/>
    </row>
    <row r="52" spans="1:6" ht="15">
      <c r="A52" s="2">
        <v>100</v>
      </c>
      <c r="B52" s="79">
        <v>0.22334000000000001</v>
      </c>
      <c r="C52" s="79">
        <v>0.26800000000000002</v>
      </c>
      <c r="D52" s="2">
        <f t="shared" si="1"/>
        <v>22.334</v>
      </c>
      <c r="E52" s="77">
        <f t="shared" si="2"/>
        <v>26.8</v>
      </c>
      <c r="F52" s="80"/>
    </row>
    <row r="53" spans="1:6" ht="15">
      <c r="A53" s="2">
        <v>150</v>
      </c>
      <c r="B53" s="79">
        <v>0.18473000000000001</v>
      </c>
      <c r="C53" s="79">
        <v>0.222</v>
      </c>
      <c r="D53" s="2">
        <f t="shared" si="1"/>
        <v>27.709500000000002</v>
      </c>
      <c r="E53" s="77">
        <f t="shared" si="2"/>
        <v>33.299999999999997</v>
      </c>
      <c r="F53" s="80"/>
    </row>
    <row r="54" spans="1:6" ht="15">
      <c r="A54" s="2">
        <v>200</v>
      </c>
      <c r="B54" s="79">
        <v>0.16353999999999999</v>
      </c>
      <c r="C54" s="79">
        <v>0.19600000000000001</v>
      </c>
      <c r="D54" s="2">
        <f t="shared" si="1"/>
        <v>32.707999999999998</v>
      </c>
      <c r="E54" s="77">
        <f t="shared" si="2"/>
        <v>39.200000000000003</v>
      </c>
      <c r="F54" s="80"/>
    </row>
    <row r="55" spans="1:6" ht="15">
      <c r="A55" s="2">
        <v>300</v>
      </c>
      <c r="B55" s="79">
        <v>0.14352000000000001</v>
      </c>
      <c r="C55" s="79">
        <v>0.17199999999999999</v>
      </c>
      <c r="D55" s="2">
        <f t="shared" si="1"/>
        <v>43.056000000000004</v>
      </c>
      <c r="E55" s="77">
        <f t="shared" si="2"/>
        <v>51.599999999999994</v>
      </c>
      <c r="F55" s="80"/>
    </row>
    <row r="56" spans="1:6" ht="15">
      <c r="A56" s="2">
        <v>400</v>
      </c>
      <c r="B56" s="79">
        <v>0.13350999999999999</v>
      </c>
      <c r="C56" s="79">
        <v>0.16</v>
      </c>
      <c r="D56" s="2">
        <f t="shared" si="1"/>
        <v>53.403999999999996</v>
      </c>
      <c r="E56" s="77">
        <f t="shared" si="2"/>
        <v>64</v>
      </c>
      <c r="F56" s="80"/>
    </row>
    <row r="57" spans="1:6" ht="15">
      <c r="A57" s="2">
        <v>500</v>
      </c>
      <c r="B57" s="79">
        <v>0.11505</v>
      </c>
      <c r="C57" s="79">
        <v>0.13800000000000001</v>
      </c>
      <c r="D57" s="2">
        <f t="shared" si="1"/>
        <v>57.524999999999999</v>
      </c>
      <c r="E57" s="77">
        <f t="shared" si="2"/>
        <v>69</v>
      </c>
      <c r="F57" s="80"/>
    </row>
    <row r="58" spans="1:6" ht="15">
      <c r="A58" s="2">
        <v>1000</v>
      </c>
      <c r="B58" s="79">
        <v>7.8E-2</v>
      </c>
      <c r="C58" s="79">
        <v>9.4E-2</v>
      </c>
      <c r="D58" s="2">
        <f t="shared" si="1"/>
        <v>78</v>
      </c>
      <c r="E58" s="77">
        <f t="shared" si="2"/>
        <v>94</v>
      </c>
      <c r="F58" s="80"/>
    </row>
    <row r="59" spans="1:6" ht="15">
      <c r="A59" s="2">
        <v>2000</v>
      </c>
      <c r="B59" s="79">
        <v>6.1490000000000003E-2</v>
      </c>
      <c r="C59" s="79">
        <v>7.3999999999999996E-2</v>
      </c>
      <c r="D59" s="2">
        <f t="shared" si="1"/>
        <v>122.98</v>
      </c>
      <c r="E59" s="77">
        <f t="shared" si="2"/>
        <v>148</v>
      </c>
    </row>
  </sheetData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ColWidth="10.6640625" defaultRowHeight="13"/>
  <sheetData/>
  <phoneticPr fontId="1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3</vt:i4>
      </vt:variant>
    </vt:vector>
  </HeadingPairs>
  <TitlesOfParts>
    <vt:vector size="8" baseType="lpstr">
      <vt:lpstr>Tablo</vt:lpstr>
      <vt:lpstr>vyučtovanie</vt:lpstr>
      <vt:lpstr>Zlozka</vt:lpstr>
      <vt:lpstr>vzorce</vt:lpstr>
      <vt:lpstr>Hárok1</vt:lpstr>
      <vt:lpstr>Tablo!Oblasť_tlače</vt:lpstr>
      <vt:lpstr>vyučtovanie!Oblasť_tlače</vt:lpstr>
      <vt:lpstr>Zlozka!Oblasť_tlače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Fucela</dc:creator>
  <cp:lastModifiedBy>Microsoft Office User</cp:lastModifiedBy>
  <cp:lastPrinted>2018-01-15T16:24:20Z</cp:lastPrinted>
  <dcterms:created xsi:type="dcterms:W3CDTF">2008-08-12T06:04:12Z</dcterms:created>
  <dcterms:modified xsi:type="dcterms:W3CDTF">2020-01-27T10:34:23Z</dcterms:modified>
</cp:coreProperties>
</file>