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Tento_zošit" checkCompatibility="1"/>
  <mc:AlternateContent xmlns:mc="http://schemas.openxmlformats.org/markup-compatibility/2006">
    <mc:Choice Requires="x15">
      <x15ac:absPath xmlns:x15ac="http://schemas.microsoft.com/office/spreadsheetml/2010/11/ac" url="/Users/mis/Desktop/Praca_2024/cennik/TABLO/"/>
    </mc:Choice>
  </mc:AlternateContent>
  <xr:revisionPtr revIDLastSave="0" documentId="13_ncr:1_{47BBB7A5-88F6-8340-9981-FE5D18DC9CCF}" xr6:coauthVersionLast="47" xr6:coauthVersionMax="47" xr10:uidLastSave="{00000000-0000-0000-0000-000000000000}"/>
  <workbookProtection workbookAlgorithmName="SHA-512" workbookHashValue="IYk6zGDMtOYt/V0e4GdaTX6sHJEgItRI0wFERAmieYNqmaGretnCOnASvwO0pW/OsNe3sBzUqVq1dy6w0N7d1A==" workbookSaltValue="ZBjIonsTbMdViQMnuX9Ffw==" workbookSpinCount="100000" lockStructure="1"/>
  <bookViews>
    <workbookView xWindow="3100" yWindow="500" windowWidth="25700" windowHeight="16240" xr2:uid="{00000000-000D-0000-FFFF-FFFF00000000}"/>
  </bookViews>
  <sheets>
    <sheet name="Tablo" sheetId="3" r:id="rId1"/>
    <sheet name="vyučtovanie" sheetId="9" state="hidden" r:id="rId2"/>
    <sheet name="MZ" sheetId="14" r:id="rId3"/>
    <sheet name="Zlozka" sheetId="13" state="hidden" r:id="rId4"/>
    <sheet name="vzorce" sheetId="11" state="hidden" r:id="rId5"/>
  </sheets>
  <externalReferences>
    <externalReference r:id="rId6"/>
  </externalReferences>
  <definedNames>
    <definedName name="_xlnm.Print_Area" localSheetId="0">Tablo!$A$1:$AO$111</definedName>
    <definedName name="_xlnm.Print_Area" localSheetId="1">vyučtovanie!$B$1:$O$41</definedName>
    <definedName name="_xlnm.Print_Area" localSheetId="3">Zlozka!$A$1:$K$52</definedName>
    <definedName name="Z_2345F08B_7CA1_40C3_B633_92462EA1EFD8_.wvu.PrintArea" localSheetId="0" hidden="1">Tablo!$A$2:$AL$15</definedName>
  </definedNames>
  <calcPr calcId="191029"/>
  <customWorkbookViews>
    <customWorkbookView name="formular" guid="{2345F08B-7CA1-40C3-B633-92462EA1EFD8}" includeHiddenRowCol="0" maximized="1" windowWidth="1362" windowHeight="543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9" l="1"/>
  <c r="M21" i="9" l="1"/>
  <c r="M22" i="9"/>
  <c r="M24" i="9"/>
  <c r="E12" i="14"/>
  <c r="E15" i="14"/>
  <c r="E18" i="14"/>
  <c r="E9" i="14"/>
  <c r="E6" i="14"/>
  <c r="E3" i="14"/>
  <c r="I7" i="14" l="1"/>
  <c r="I5" i="14"/>
  <c r="I3" i="14"/>
  <c r="I1" i="14"/>
  <c r="D12" i="9" l="1"/>
  <c r="C12" i="11"/>
  <c r="C11" i="11"/>
  <c r="C10" i="11"/>
  <c r="C9" i="11"/>
  <c r="C8" i="11"/>
  <c r="C7" i="11"/>
  <c r="C6" i="11"/>
  <c r="C5" i="11"/>
  <c r="C4" i="11"/>
  <c r="C3" i="11"/>
  <c r="L26" i="11" l="1"/>
  <c r="L25" i="11"/>
  <c r="L24" i="11"/>
  <c r="E19" i="14"/>
  <c r="E16" i="14"/>
  <c r="E13" i="14"/>
  <c r="E10" i="14"/>
  <c r="E7" i="14"/>
  <c r="E4" i="14"/>
  <c r="E21" i="9"/>
  <c r="F21" i="9" l="1"/>
  <c r="D10" i="9" l="1"/>
  <c r="D9" i="9"/>
  <c r="G22" i="9" l="1"/>
  <c r="D20" i="9"/>
  <c r="E22" i="9"/>
  <c r="A26" i="11"/>
  <c r="A43" i="14"/>
  <c r="A42" i="14"/>
  <c r="A41" i="14"/>
  <c r="A40" i="14"/>
  <c r="A39" i="14"/>
  <c r="A37" i="14"/>
  <c r="A36" i="14"/>
  <c r="A35" i="14"/>
  <c r="A34" i="14"/>
  <c r="A33" i="14"/>
  <c r="A31" i="14"/>
  <c r="A30" i="14"/>
  <c r="A29" i="14"/>
  <c r="A28" i="14"/>
  <c r="A27" i="14"/>
  <c r="A25" i="14"/>
  <c r="A24" i="14"/>
  <c r="A23" i="14"/>
  <c r="A22" i="14"/>
  <c r="A21" i="14"/>
  <c r="A19" i="14"/>
  <c r="A18" i="14"/>
  <c r="A17" i="14"/>
  <c r="A16" i="14"/>
  <c r="A15" i="14"/>
  <c r="A13" i="14"/>
  <c r="A12" i="14"/>
  <c r="A11" i="14"/>
  <c r="A10" i="14"/>
  <c r="A9" i="14"/>
  <c r="A6" i="14"/>
  <c r="A7" i="14"/>
  <c r="A5" i="14"/>
  <c r="A4" i="14"/>
  <c r="A3" i="14"/>
  <c r="D6" i="9"/>
  <c r="F29" i="9" s="1"/>
  <c r="D19" i="9"/>
  <c r="M19" i="9" s="1"/>
  <c r="D14" i="9"/>
  <c r="F25" i="9"/>
  <c r="F26" i="9"/>
  <c r="C5" i="13"/>
  <c r="H20" i="13"/>
  <c r="H11" i="13"/>
  <c r="H10" i="13"/>
  <c r="H15" i="13"/>
  <c r="H16" i="13"/>
  <c r="H14" i="13"/>
  <c r="C15" i="13"/>
  <c r="C14" i="13"/>
  <c r="C12" i="13"/>
  <c r="C10" i="13"/>
  <c r="C11" i="13" s="1"/>
  <c r="C3" i="13"/>
  <c r="F3" i="13"/>
  <c r="F1" i="13"/>
  <c r="A1" i="13"/>
  <c r="D23" i="11"/>
  <c r="D13" i="9"/>
  <c r="B36" i="11"/>
  <c r="C36" i="11" s="1"/>
  <c r="E23" i="11"/>
  <c r="D8" i="9"/>
  <c r="D7" i="9"/>
  <c r="M20" i="9" l="1"/>
  <c r="G20" i="9"/>
  <c r="J3" i="11"/>
  <c r="J4" i="11"/>
  <c r="J5" i="11"/>
  <c r="J9" i="11"/>
  <c r="J13" i="11"/>
  <c r="J6" i="11"/>
  <c r="J10" i="11"/>
  <c r="J14" i="11"/>
  <c r="J7" i="11"/>
  <c r="J11" i="11"/>
  <c r="J15" i="11"/>
  <c r="E20" i="9" s="1"/>
  <c r="J8" i="11"/>
  <c r="J12" i="11"/>
  <c r="J2" i="11"/>
  <c r="M25" i="11"/>
  <c r="M24" i="11"/>
  <c r="M26" i="11"/>
  <c r="L2" i="11"/>
  <c r="E19" i="9"/>
  <c r="E24" i="9"/>
  <c r="F22" i="9"/>
  <c r="D25" i="11"/>
  <c r="D24" i="11"/>
  <c r="L30" i="11"/>
  <c r="D18" i="9" s="1"/>
  <c r="C15" i="11"/>
  <c r="B17" i="11"/>
  <c r="D22" i="11" l="1"/>
  <c r="G19" i="9"/>
  <c r="N22" i="11"/>
  <c r="B38" i="11"/>
  <c r="A23" i="11"/>
  <c r="A19" i="11"/>
  <c r="A22" i="11"/>
  <c r="A20" i="11"/>
  <c r="M22" i="11"/>
  <c r="L22" i="11"/>
  <c r="B39" i="11"/>
  <c r="F20" i="9"/>
  <c r="F19" i="9"/>
  <c r="F24" i="9"/>
  <c r="D21" i="11" l="1"/>
  <c r="M17" i="9" s="1"/>
  <c r="D18" i="11"/>
  <c r="E17" i="9" s="1"/>
  <c r="F17" i="9" s="1"/>
  <c r="F18" i="9"/>
  <c r="M18" i="9" s="1"/>
  <c r="D38" i="11"/>
  <c r="D39" i="11" s="1"/>
  <c r="G17" i="9" s="1"/>
  <c r="M28" i="9" l="1"/>
  <c r="F29" i="11" s="1"/>
  <c r="F28" i="9"/>
  <c r="C6" i="13"/>
  <c r="B35" i="9" l="1"/>
  <c r="F30" i="11"/>
  <c r="F31" i="11" s="1"/>
  <c r="Q35" i="9"/>
  <c r="I35" i="9"/>
  <c r="K28" i="9"/>
  <c r="F31" i="9"/>
  <c r="K24" i="9" l="1"/>
  <c r="K22" i="9"/>
  <c r="K19" i="9"/>
  <c r="K18" i="9"/>
  <c r="K21" i="9"/>
  <c r="K20" i="9"/>
  <c r="K17" i="9"/>
</calcChain>
</file>

<file path=xl/sharedStrings.xml><?xml version="1.0" encoding="utf-8"?>
<sst xmlns="http://schemas.openxmlformats.org/spreadsheetml/2006/main" count="276" uniqueCount="223">
  <si>
    <t>Meno a priezvisko:</t>
  </si>
  <si>
    <t>Telefónne číslo:</t>
  </si>
  <si>
    <t>Podpis preberajúceho:</t>
  </si>
  <si>
    <t>nie</t>
  </si>
  <si>
    <t>Tvoja adresa:</t>
  </si>
  <si>
    <t>spolu</t>
  </si>
  <si>
    <t>KONTAKTNÉ ÚDAJE</t>
  </si>
  <si>
    <t>Potvrdzujem, že sme si všetko poriadne skontrolovali a že všetky dodané veci boli v súlade s našou objednávkou a sú v poriadku.</t>
  </si>
  <si>
    <t>Dátum odovzdania:</t>
  </si>
  <si>
    <t>Kód triedy:</t>
  </si>
  <si>
    <t>Škola:</t>
  </si>
  <si>
    <t>PSČ a MESTO:</t>
  </si>
  <si>
    <t>Adresa školy:</t>
  </si>
  <si>
    <t>áno</t>
  </si>
  <si>
    <t>Počet fotiek (vedenie školy):</t>
  </si>
  <si>
    <t>rovné</t>
  </si>
  <si>
    <t>Rozloženie fotiek na table:</t>
  </si>
  <si>
    <t>na výšku</t>
  </si>
  <si>
    <t>Otočenie tabla:</t>
  </si>
  <si>
    <t>na šírku</t>
  </si>
  <si>
    <t>Dôležité poznámky k objednávke tabla!</t>
  </si>
  <si>
    <t>Dátum začiatku akad.týždňa:</t>
  </si>
  <si>
    <t>grafické spracovanie</t>
  </si>
  <si>
    <t>poštovné a balné/dodanie</t>
  </si>
  <si>
    <t>expresné dodanie</t>
  </si>
  <si>
    <t>cena za tablo - bezna</t>
  </si>
  <si>
    <t>cena za tablo - akcia</t>
  </si>
  <si>
    <t>Dátum objednania:</t>
  </si>
  <si>
    <t>cena</t>
  </si>
  <si>
    <t>usetrili:</t>
  </si>
  <si>
    <t>celkova cena bez zliav</t>
  </si>
  <si>
    <t>úprava fotiek /orez, retuš</t>
  </si>
  <si>
    <t>cm</t>
  </si>
  <si>
    <t>Vyznačenie rámika pre lepenie fotky:</t>
  </si>
  <si>
    <t>šikmé</t>
  </si>
  <si>
    <t xml:space="preserve"> </t>
  </si>
  <si>
    <t>80x56cm</t>
  </si>
  <si>
    <t>100x70cm</t>
  </si>
  <si>
    <t>Ako vyplniť objednávku - klikni sem</t>
  </si>
  <si>
    <t>* označ ,,x" ako odpoveď na jednotlivé údaje o fotkách</t>
  </si>
  <si>
    <t>Adresa</t>
  </si>
  <si>
    <t>_</t>
  </si>
  <si>
    <t>bežná</t>
  </si>
  <si>
    <t>plagát    80x56cm</t>
  </si>
  <si>
    <t>plagát 100x70cm</t>
  </si>
  <si>
    <t>plátno bez rámu   80x56cm</t>
  </si>
  <si>
    <t>plátno bez rámu 100x70cm</t>
  </si>
  <si>
    <t>plátno na ráme     80x56cm</t>
  </si>
  <si>
    <t>plátno na ráme   100x70cm</t>
  </si>
  <si>
    <t>hliníkoplast.doska   80x56cm</t>
  </si>
  <si>
    <t>hliníkoplast.doska 100x70cm</t>
  </si>
  <si>
    <t>vloženie fotky/žiak</t>
  </si>
  <si>
    <t>dodanie</t>
  </si>
  <si>
    <t>celková cena:</t>
  </si>
  <si>
    <t>dátum objednania tabla</t>
  </si>
  <si>
    <t>iny rozmer tabla</t>
  </si>
  <si>
    <t>cena fotky</t>
  </si>
  <si>
    <t>uprava fotiek</t>
  </si>
  <si>
    <t>CELKOVÁ CENA TABLA</t>
  </si>
  <si>
    <t>cena tabla v akcii</t>
  </si>
  <si>
    <t>Adresa domov:</t>
  </si>
  <si>
    <t>Dátum akad.týždňa:</t>
  </si>
  <si>
    <t>SUMA K ÚHRADE PRI DODANÍ</t>
  </si>
  <si>
    <t>iné poplatky</t>
  </si>
  <si>
    <t>Doručiť do:</t>
  </si>
  <si>
    <t>umelohmotná doska 80x56cm</t>
  </si>
  <si>
    <t>umelohmotná dosta 100x70cm</t>
  </si>
  <si>
    <t xml:space="preserve">Kód triedy: (mesto-škola-trieda) </t>
  </si>
  <si>
    <t>druh tabla:</t>
  </si>
  <si>
    <t>Odoslanie objednávkového formuláru je s povinnosťou platby</t>
  </si>
  <si>
    <t>PRED VÝROBOU TABLA SA PLATÍ ZÁLOHA, DOPLATOK  CENY TABLA AŽ PRI DODANÍ TABLA</t>
  </si>
  <si>
    <t>ks</t>
  </si>
  <si>
    <t>1. Tablo podľa návrhu oznamka:</t>
  </si>
  <si>
    <t>3. Vlastný návrh tabla:</t>
  </si>
  <si>
    <t>pre výber - klikni sem</t>
  </si>
  <si>
    <t>Zábrehy 667/1</t>
  </si>
  <si>
    <t>038 53 Turany</t>
  </si>
  <si>
    <t>minitablá</t>
  </si>
  <si>
    <t>minitabla</t>
  </si>
  <si>
    <t>Typ tabla:</t>
  </si>
  <si>
    <t>Vtlačené fotky</t>
  </si>
  <si>
    <t>Počet fotiek:</t>
  </si>
  <si>
    <t>Tablo:</t>
  </si>
  <si>
    <t>Grafik:</t>
  </si>
  <si>
    <t>Minitablá:</t>
  </si>
  <si>
    <t>Záloha:</t>
  </si>
  <si>
    <t>Výrez tabla:</t>
  </si>
  <si>
    <t>Začiatok akad.týždňa:</t>
  </si>
  <si>
    <t>Iný rozmer tabla:</t>
  </si>
  <si>
    <t>iný rozmer tabla:</t>
  </si>
  <si>
    <t>plagát - vlastný rozmer</t>
  </si>
  <si>
    <t>umelohmotná doska - vlastný rozmer</t>
  </si>
  <si>
    <t>hliníkoplastová doska - vlastný rozmer</t>
  </si>
  <si>
    <t>Schválené do tlače:</t>
  </si>
  <si>
    <t>Iny rozmer</t>
  </si>
  <si>
    <t>do 110x70cm</t>
  </si>
  <si>
    <t>do 120x80</t>
  </si>
  <si>
    <t>do 150x100cm</t>
  </si>
  <si>
    <t>-</t>
  </si>
  <si>
    <t>komatex</t>
  </si>
  <si>
    <t>hlinikoplast</t>
  </si>
  <si>
    <t>cena iny rozmer</t>
  </si>
  <si>
    <t>www.maturitne-oznamko.sk</t>
  </si>
  <si>
    <t>Bežna cena</t>
  </si>
  <si>
    <t>Fotky umiestniť v abecednom poradí:**</t>
  </si>
  <si>
    <t>Vtlačiť meno žiaka pod fotku/rámik:***</t>
  </si>
  <si>
    <t>*** Menný zoznam žiakov je potrebné poslať spolu s objednávkou a presnými pokynmi ako majú byť mená/fotky umiestnené na table</t>
  </si>
  <si>
    <t>Rozmer fotiek:°</t>
  </si>
  <si>
    <t>MINITABLÁ*</t>
  </si>
  <si>
    <t>** Fotky musia byť očíslované + meno študenta v tvare ako má byť na table, v prípade iného poradia, prosíme špecifikovať v emaily</t>
  </si>
  <si>
    <t>REZERVÁCIA ZĽAVY NA TABLO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</si>
  <si>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</si>
  <si>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</si>
  <si>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</si>
  <si>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</si>
  <si>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</si>
  <si>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</si>
  <si>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</si>
  <si>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</si>
  <si>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</si>
  <si>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</si>
  <si>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</si>
  <si>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</si>
  <si>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</si>
  <si>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</si>
  <si>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</si>
  <si>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29.</t>
  </si>
  <si>
    <t>24.</t>
  </si>
  <si>
    <t>23.</t>
  </si>
  <si>
    <t>28.</t>
  </si>
  <si>
    <t>27.</t>
  </si>
  <si>
    <t>22.</t>
  </si>
  <si>
    <t>21.</t>
  </si>
  <si>
    <t>26.</t>
  </si>
  <si>
    <t>20.</t>
  </si>
  <si>
    <t>25.</t>
  </si>
  <si>
    <t>30.</t>
  </si>
  <si>
    <t>19.</t>
  </si>
  <si>
    <t>18.</t>
  </si>
  <si>
    <t>17.</t>
  </si>
  <si>
    <t>16.</t>
  </si>
  <si>
    <t>P.č.</t>
  </si>
  <si>
    <t>MENO/PREZÝVKA</t>
  </si>
  <si>
    <t>Funkcia (napr. Riaditeľ školy...)</t>
  </si>
  <si>
    <t>32.</t>
  </si>
  <si>
    <t>33.</t>
  </si>
  <si>
    <t>34.</t>
  </si>
  <si>
    <t>35.</t>
  </si>
  <si>
    <t>31.</t>
  </si>
  <si>
    <t>* AKCIOVÁ CENA</t>
  </si>
  <si>
    <t>Číslo návrhu tabla:</t>
  </si>
  <si>
    <t>Ulica a číslo domu:</t>
  </si>
  <si>
    <t>A. GRAFIKA TABLA*</t>
  </si>
  <si>
    <t>Vedenie školy</t>
  </si>
  <si>
    <t>funkcia</t>
  </si>
  <si>
    <t>1.meno vedenia školy</t>
  </si>
  <si>
    <t>2.meno vedenia školy</t>
  </si>
  <si>
    <t>3.meno vedenia školy</t>
  </si>
  <si>
    <t>4.meno vedenia školy</t>
  </si>
  <si>
    <t>5.meno vedenia školy</t>
  </si>
  <si>
    <t>6.meno vedenia školy</t>
  </si>
  <si>
    <t>**   ZASLANÉ FOTKY musia byť očíslované + meno študenta v tvare ako má byť na table (napr. 1.René.jpg, 2.Mišiak.jpg), v prípade iného poradia, prosíme špecifikovať v emaily</t>
  </si>
  <si>
    <t xml:space="preserve">MILÁ SPOMINIEKA - DARČEK PRE VŠETKÝCH :)                         </t>
  </si>
  <si>
    <t>Menný zoznam študentov</t>
  </si>
  <si>
    <t>Vaše originálne tablo v zmenšených rozmeroch 215x150mm</t>
  </si>
  <si>
    <t>Počet fotiek (študenti):</t>
  </si>
  <si>
    <t>* pri vtlačených fotkách naši grafici navrhnúť ideálnu veľkosť fotiek</t>
  </si>
  <si>
    <t>° v cene tabla je polaminovanie s ochranou proti UV žiareniu (okrem plátna)</t>
  </si>
  <si>
    <t>B. TYP TABLA*</t>
  </si>
  <si>
    <t>C. FOTKY</t>
  </si>
  <si>
    <t>minitablo - darček pre triednu/-ho</t>
  </si>
  <si>
    <t>Počet ks</t>
  </si>
  <si>
    <t>Cena/ks</t>
  </si>
  <si>
    <t>SPOLU</t>
  </si>
  <si>
    <t>celková cena - bezna:</t>
  </si>
  <si>
    <t>Neštandardný</t>
  </si>
  <si>
    <t>rozmer</t>
  </si>
  <si>
    <t>DRUH TABLA</t>
  </si>
  <si>
    <t>iný rozmer tabla/typ tabla</t>
  </si>
  <si>
    <t>PSČ a mesto:</t>
  </si>
  <si>
    <t>VYPLNENÝ FORMULÁR ODOŠLITE NA EMAIL: tablo@maturitne-oznamko.sk</t>
  </si>
  <si>
    <t>Ideálne doručiť do:</t>
  </si>
  <si>
    <t>° podklady poslať vo formáte psd alebo ai na náš email a k tomu poslať obrázky a popis</t>
  </si>
  <si>
    <t>° v prípade nevyplnenia rozmeru bude 9 x 6cm</t>
  </si>
  <si>
    <t>dodatočné úpravy</t>
  </si>
  <si>
    <t>vloženie fotiek a mien</t>
  </si>
  <si>
    <t>Meno vedenia školy s titulmi</t>
  </si>
  <si>
    <t xml:space="preserve">Meno vedenia školy s titulmi					</t>
  </si>
  <si>
    <t>O B J E D N Á V K O V Ý     F O R M U L Á R   -  TABLO 2023/2024</t>
  </si>
  <si>
    <t>Ulica a číslo školy:</t>
  </si>
  <si>
    <t>1. Plagát:</t>
  </si>
  <si>
    <t>2. Odľahčená umelohmotná doska:</t>
  </si>
  <si>
    <t>4. Plátno (bez rámu):</t>
  </si>
  <si>
    <t>5. Plátno natiahnuté na drevenom ráme:</t>
  </si>
  <si>
    <t>Číslo návrhu oznamka:</t>
  </si>
  <si>
    <t>Chceme vytlačiť minitablá v počte:</t>
  </si>
  <si>
    <t>*   AKCIOVÁ CENA - iba 1,00 €/ks do 31.1.2024 (inak cena podľa dátumu objednania)</t>
  </si>
  <si>
    <t>2. Tablo z Galérie tabiel na webe:</t>
  </si>
  <si>
    <t>**** Všetky texty - názov školy, triedy, prípadne adresa školy alebo mottá JE NUTNÉ VYPLNIŤ v tejto kolónke</t>
  </si>
  <si>
    <t xml:space="preserve">F. POZNÁMKY K TABLU </t>
  </si>
  <si>
    <t>Označenie triedy:</t>
  </si>
  <si>
    <t>Názov školy:</t>
  </si>
  <si>
    <t>E. TEXTY NA TABLE - POVINNÝ ÚDAJ**** - POKIAĽ NEBUDÚ VYPÍSANÉ, NA TABLE NEBUDÚ UVEDENÉ</t>
  </si>
  <si>
    <t>Roky štúdia:</t>
  </si>
  <si>
    <t>Napr. farebné zmeny/poznámky k rozloženiu fotiek, v prípadne VL návrhu - opis predstavy vlastného návrhu tabla</t>
  </si>
  <si>
    <t>Ad revidendum 2029/motto:</t>
  </si>
  <si>
    <t>Texty na table - uveďte všetky údaje/texty, ktoré chcete mať na table - názov školy, triedy, prípadné motto na table:</t>
  </si>
  <si>
    <t>VYÚČTOVANIE OBJEDNÁVKY NA TABLO 2023/2024</t>
  </si>
  <si>
    <t>20% do 29.2.2024</t>
  </si>
  <si>
    <t>30% do 31.1.2024</t>
  </si>
  <si>
    <t>10% do 31.3.2024</t>
  </si>
  <si>
    <t>Motto/Ad revidendum:</t>
  </si>
  <si>
    <r>
      <t xml:space="preserve">V prípade požiadavky vtlačenia fotografií žiakov a vedenia školy do tabla musí mať každá fotka min 1MB (min. 300dpi) a rovnaký rozmer! Fotky požadujeme očíslovať v poradí, v akom majú byť na table a nazvať menom, aké má byť napísané na table!!! (tvar: 1. Jožin) Pokiaľ fotografie nebudú očíslované, budú náhodne rozmiestnené na návrhu tabla. </t>
    </r>
    <r>
      <rPr>
        <b/>
        <sz val="14"/>
        <rFont val="Calibri"/>
        <family val="2"/>
      </rPr>
      <t>V prípade dodatočnej výmeny fotografií alebo nutnosti úprav fotografií alebo dodatočného dodania menného zoznamu účtujeme poplatok vo výške 2€/žiak</t>
    </r>
    <r>
      <rPr>
        <sz val="14"/>
        <rFont val="Calibri"/>
        <family val="2"/>
      </rPr>
      <t>. Všetky podklady a fotografie na tablo požadujeme poslať naraz a nie po častiach, najlepšie uložené v jednom súbore, zozipované a poslané cez</t>
    </r>
    <r>
      <rPr>
        <b/>
        <sz val="14"/>
        <rFont val="Calibri"/>
        <family val="2"/>
      </rPr>
      <t xml:space="preserve"> </t>
    </r>
    <r>
      <rPr>
        <b/>
        <u/>
        <sz val="14"/>
        <rFont val="Calibri"/>
        <family val="2"/>
      </rPr>
      <t>www.uschovna.cz</t>
    </r>
    <r>
      <rPr>
        <sz val="14"/>
        <rFont val="Calibri"/>
        <family val="2"/>
      </rPr>
      <t>! V prípade zaslania nižšej kvality nenesieme žiadnu zodpovednosť za neostrosť fotiek.</t>
    </r>
  </si>
  <si>
    <r>
      <rPr>
        <b/>
        <sz val="14"/>
        <rFont val="Calibri"/>
        <family val="2"/>
      </rPr>
      <t>Zľava 30 % na tablo v rámci akcie Maxi stužkový balík je podmienená uhradením zálohy do 31.1.2024 a tiež poslaním komplet objednávky vrátane textov a fotiek (v prípade požiadavky vtlačenia fotiek do tabla)</t>
    </r>
    <r>
      <rPr>
        <sz val="14"/>
        <rFont val="Calibri"/>
        <family val="2"/>
      </rPr>
      <t xml:space="preserve">. V prípade neskoršieho poslania objednávky alebo fotiek sa cena účtuje podľa dátumu poslanie objednávky alebo fotiek (20% zľava je do 29.2.2024). V prípade nejasností nás neváhajte kontaktovať na email: </t>
    </r>
    <r>
      <rPr>
        <b/>
        <sz val="14"/>
        <rFont val="Calibri"/>
        <family val="2"/>
      </rPr>
      <t xml:space="preserve"> tablo@maturitne-oznamko.sk</t>
    </r>
    <r>
      <rPr>
        <sz val="14"/>
        <rFont val="Calibri"/>
        <family val="2"/>
      </rPr>
      <t xml:space="preserve"> alebo t.č. </t>
    </r>
    <r>
      <rPr>
        <b/>
        <sz val="14"/>
        <rFont val="Calibri"/>
        <family val="2"/>
      </rPr>
      <t>0903 - 967 862</t>
    </r>
  </si>
  <si>
    <r>
      <t xml:space="preserve">D. MENÁ UMIESTNENÉ POD FOTKOU NA TABLE - </t>
    </r>
    <r>
      <rPr>
        <b/>
        <sz val="12"/>
        <rFont val="Calibri"/>
        <family val="2"/>
      </rPr>
      <t>PROSÍME VYPÍSAŤ V PORADÍ AKO BUDÚ FOTKY NA TABLE ZĽAVA DOPRAVA</t>
    </r>
  </si>
  <si>
    <r>
      <t xml:space="preserve">° označ ,,x" </t>
    </r>
    <r>
      <rPr>
        <b/>
        <sz val="12"/>
        <rFont val="Calibri"/>
        <family val="2"/>
      </rPr>
      <t>IBA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jeden typ </t>
    </r>
    <r>
      <rPr>
        <sz val="12"/>
        <rFont val="Calibri"/>
        <family val="2"/>
      </rPr>
      <t>tabla v príslušnom rozmere, o ktorý máš záujem</t>
    </r>
  </si>
  <si>
    <r>
      <t xml:space="preserve">° označ "X" </t>
    </r>
    <r>
      <rPr>
        <b/>
        <sz val="12"/>
        <color theme="1"/>
        <rFont val="Calibri"/>
        <family val="2"/>
      </rPr>
      <t>IBA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JEDNU</t>
    </r>
    <r>
      <rPr>
        <sz val="12"/>
        <color theme="1"/>
        <rFont val="Calibri"/>
        <family val="2"/>
      </rPr>
      <t xml:space="preserve"> z možností 1 - 3, pre ktorú grafiku ste sa rozhodli</t>
    </r>
  </si>
  <si>
    <t>napr. 4.A, Oktáva, IV. B</t>
  </si>
  <si>
    <t>vyberte si možnosť</t>
  </si>
  <si>
    <t>JAN</t>
  </si>
  <si>
    <t>(Odporúčame)</t>
  </si>
  <si>
    <t>3. Hliníkoplastová doska: (!ODPORÚČAME!)</t>
  </si>
  <si>
    <t>Vtlačenie fotiek do tabla: (ODPORÚČAME)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</si>
</sst>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* #,##0.00_)\ &quot;€&quot;_ ;_ * \(#,##0.00\)\ &quot;€&quot;_ ;_ * &quot;-&quot;??_)\ &quot;€&quot;_ ;_ @_ "/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[&lt;=9999999]###\ ##\ 0##;\+\4\2\1##,0##\ "/>
    <numFmt numFmtId="168" formatCode="[$-F800]dddd\,\ mmmm\ dd\,\ yyyy"/>
    <numFmt numFmtId="169" formatCode="d/m/yyyy;@"/>
    <numFmt numFmtId="170" formatCode="&quot;0&quot;###,\-\ ###,###"/>
    <numFmt numFmtId="171" formatCode="[$-41B]d/mmm/yyyy;@"/>
    <numFmt numFmtId="172" formatCode="_-* #,##0.00\ [$€-41B]_-;\-* #,##0.00\ [$€-41B]_-;_-* &quot;-&quot;??\ [$€-41B]_-;_-@_-"/>
  </numFmts>
  <fonts count="69">
    <font>
      <sz val="10"/>
      <name val="Arial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1"/>
      <name val="Arial"/>
      <family val="2"/>
    </font>
    <font>
      <sz val="10"/>
      <name val="-webkit-standard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rgb="FFFF0000"/>
      <name val="Calibri"/>
      <family val="2"/>
    </font>
    <font>
      <b/>
      <sz val="14"/>
      <name val="Calibri"/>
      <family val="2"/>
    </font>
    <font>
      <b/>
      <sz val="12"/>
      <color rgb="FFFF0000"/>
      <name val="Calibri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0"/>
      <color rgb="FFFF0000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28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color rgb="FFFF2F92"/>
      <name val="Calibri"/>
      <family val="2"/>
      <scheme val="minor"/>
    </font>
    <font>
      <b/>
      <sz val="18"/>
      <color rgb="FFFF40FF"/>
      <name val="Calibri"/>
      <family val="2"/>
      <scheme val="minor"/>
    </font>
    <font>
      <b/>
      <sz val="24"/>
      <color rgb="FFFF2F92"/>
      <name val="Calibri"/>
      <family val="2"/>
      <scheme val="minor"/>
    </font>
    <font>
      <b/>
      <sz val="26"/>
      <name val="Calibri"/>
      <family val="2"/>
      <scheme val="minor"/>
    </font>
    <font>
      <b/>
      <sz val="36"/>
      <name val="Calibri"/>
      <family val="2"/>
      <scheme val="minor"/>
    </font>
    <font>
      <sz val="32"/>
      <name val="Calibri"/>
      <family val="2"/>
      <scheme val="minor"/>
    </font>
    <font>
      <b/>
      <sz val="48"/>
      <name val="Calibri"/>
      <family val="2"/>
      <scheme val="minor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36"/>
      <color rgb="FFFF2F92"/>
      <name val="Calibri"/>
      <family val="2"/>
      <scheme val="minor"/>
    </font>
    <font>
      <b/>
      <sz val="16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40"/>
      <name val="Calibri"/>
      <family val="2"/>
      <scheme val="minor"/>
    </font>
    <font>
      <sz val="12"/>
      <color rgb="FFFF0000"/>
      <name val="Calibri"/>
      <family val="2"/>
    </font>
    <font>
      <sz val="10"/>
      <name val="Arial"/>
      <family val="2"/>
    </font>
    <font>
      <sz val="14"/>
      <name val="Calibri"/>
      <family val="2"/>
    </font>
    <font>
      <b/>
      <u/>
      <sz val="14"/>
      <name val="Calibri"/>
      <family val="2"/>
    </font>
    <font>
      <u/>
      <sz val="12"/>
      <color theme="10"/>
      <name val="Calibri"/>
      <family val="2"/>
    </font>
    <font>
      <b/>
      <sz val="12"/>
      <color theme="1" tint="4.9989318521683403E-2"/>
      <name val="Calibri"/>
      <family val="2"/>
    </font>
    <font>
      <b/>
      <sz val="16"/>
      <color rgb="FFFF0000"/>
      <name val="Calibri"/>
      <family val="2"/>
    </font>
    <font>
      <b/>
      <sz val="20"/>
      <name val="Calibri"/>
      <family val="2"/>
    </font>
    <font>
      <sz val="12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F987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44" fontId="61" fillId="0" borderId="0" applyFont="0" applyFill="0" applyBorder="0" applyAlignment="0" applyProtection="0"/>
  </cellStyleXfs>
  <cellXfs count="414">
    <xf numFmtId="0" fontId="0" fillId="0" borderId="0" xfId="0"/>
    <xf numFmtId="0" fontId="6" fillId="0" borderId="0" xfId="0" applyFont="1"/>
    <xf numFmtId="164" fontId="0" fillId="0" borderId="0" xfId="0" applyNumberFormat="1"/>
    <xf numFmtId="166" fontId="0" fillId="0" borderId="0" xfId="0" applyNumberFormat="1"/>
    <xf numFmtId="165" fontId="0" fillId="0" borderId="0" xfId="0" applyNumberFormat="1"/>
    <xf numFmtId="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/>
    <xf numFmtId="2" fontId="0" fillId="7" borderId="1" xfId="0" applyNumberFormat="1" applyFill="1" applyBorder="1" applyAlignment="1">
      <alignment horizontal="center"/>
    </xf>
    <xf numFmtId="0" fontId="9" fillId="8" borderId="1" xfId="0" applyFont="1" applyFill="1" applyBorder="1"/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9" fillId="0" borderId="2" xfId="0" applyFont="1" applyBorder="1"/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2" fontId="0" fillId="7" borderId="14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9" fillId="0" borderId="14" xfId="0" applyFont="1" applyBorder="1"/>
    <xf numFmtId="0" fontId="13" fillId="0" borderId="0" xfId="0" applyFont="1"/>
    <xf numFmtId="0" fontId="4" fillId="0" borderId="0" xfId="0" applyFont="1"/>
    <xf numFmtId="0" fontId="3" fillId="0" borderId="0" xfId="0" applyFont="1"/>
    <xf numFmtId="0" fontId="12" fillId="0" borderId="0" xfId="0" applyFont="1"/>
    <xf numFmtId="44" fontId="9" fillId="4" borderId="1" xfId="0" applyNumberFormat="1" applyFont="1" applyFill="1" applyBorder="1" applyAlignment="1">
      <alignment vertical="center"/>
    </xf>
    <xf numFmtId="44" fontId="7" fillId="5" borderId="1" xfId="0" applyNumberFormat="1" applyFont="1" applyFill="1" applyBorder="1" applyAlignment="1">
      <alignment vertical="center"/>
    </xf>
    <xf numFmtId="44" fontId="7" fillId="6" borderId="1" xfId="0" applyNumberFormat="1" applyFont="1" applyFill="1" applyBorder="1" applyAlignment="1">
      <alignment vertical="center"/>
    </xf>
    <xf numFmtId="44" fontId="10" fillId="4" borderId="1" xfId="0" applyNumberFormat="1" applyFont="1" applyFill="1" applyBorder="1" applyAlignment="1">
      <alignment vertical="center"/>
    </xf>
    <xf numFmtId="44" fontId="5" fillId="5" borderId="1" xfId="0" applyNumberFormat="1" applyFont="1" applyFill="1" applyBorder="1" applyAlignment="1">
      <alignment vertical="center"/>
    </xf>
    <xf numFmtId="0" fontId="14" fillId="0" borderId="0" xfId="0" applyFont="1"/>
    <xf numFmtId="0" fontId="14" fillId="0" borderId="1" xfId="0" applyFont="1" applyBorder="1"/>
    <xf numFmtId="0" fontId="15" fillId="2" borderId="0" xfId="0" applyFont="1" applyFill="1"/>
    <xf numFmtId="0" fontId="15" fillId="0" borderId="0" xfId="0" applyFont="1"/>
    <xf numFmtId="0" fontId="15" fillId="2" borderId="0" xfId="0" applyFont="1" applyFill="1" applyAlignment="1">
      <alignment horizontal="right"/>
    </xf>
    <xf numFmtId="171" fontId="17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6" fillId="2" borderId="0" xfId="0" applyFont="1" applyFill="1"/>
    <xf numFmtId="0" fontId="17" fillId="2" borderId="0" xfId="0" applyFont="1" applyFill="1"/>
    <xf numFmtId="0" fontId="16" fillId="2" borderId="0" xfId="0" applyFont="1" applyFill="1" applyAlignment="1">
      <alignment horizontal="left"/>
    </xf>
    <xf numFmtId="171" fontId="19" fillId="2" borderId="0" xfId="0" applyNumberFormat="1" applyFont="1" applyFill="1" applyAlignment="1">
      <alignment horizontal="left"/>
    </xf>
    <xf numFmtId="0" fontId="20" fillId="2" borderId="0" xfId="0" applyFont="1" applyFill="1"/>
    <xf numFmtId="0" fontId="19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/>
    <xf numFmtId="0" fontId="24" fillId="2" borderId="0" xfId="0" applyFont="1" applyFill="1" applyProtection="1">
      <protection hidden="1"/>
    </xf>
    <xf numFmtId="0" fontId="25" fillId="2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2" fontId="27" fillId="2" borderId="0" xfId="0" applyNumberFormat="1" applyFont="1" applyFill="1" applyAlignment="1">
      <alignment horizontal="center"/>
    </xf>
    <xf numFmtId="0" fontId="26" fillId="2" borderId="0" xfId="0" applyFont="1" applyFill="1" applyProtection="1">
      <protection hidden="1"/>
    </xf>
    <xf numFmtId="0" fontId="24" fillId="2" borderId="0" xfId="0" applyFont="1" applyFill="1" applyAlignment="1" applyProtection="1">
      <alignment vertical="center" wrapText="1"/>
      <protection hidden="1"/>
    </xf>
    <xf numFmtId="167" fontId="29" fillId="2" borderId="0" xfId="0" applyNumberFormat="1" applyFont="1" applyFill="1" applyProtection="1">
      <protection hidden="1"/>
    </xf>
    <xf numFmtId="0" fontId="27" fillId="2" borderId="0" xfId="0" applyFont="1" applyFill="1" applyAlignment="1" applyProtection="1">
      <alignment horizontal="left"/>
      <protection hidden="1"/>
    </xf>
    <xf numFmtId="0" fontId="24" fillId="2" borderId="0" xfId="0" applyFont="1" applyFill="1" applyAlignment="1" applyProtection="1">
      <alignment horizontal="center" vertical="center" wrapText="1"/>
      <protection hidden="1"/>
    </xf>
    <xf numFmtId="168" fontId="29" fillId="2" borderId="0" xfId="0" applyNumberFormat="1" applyFont="1" applyFill="1" applyProtection="1">
      <protection hidden="1"/>
    </xf>
    <xf numFmtId="0" fontId="33" fillId="2" borderId="0" xfId="0" applyFont="1" applyFill="1" applyProtection="1">
      <protection hidden="1"/>
    </xf>
    <xf numFmtId="0" fontId="30" fillId="2" borderId="0" xfId="0" applyFont="1" applyFill="1" applyProtection="1">
      <protection hidden="1"/>
    </xf>
    <xf numFmtId="0" fontId="30" fillId="2" borderId="0" xfId="0" applyFont="1" applyFill="1" applyAlignment="1" applyProtection="1">
      <alignment horizontal="left" vertical="top" wrapText="1"/>
      <protection hidden="1"/>
    </xf>
    <xf numFmtId="0" fontId="2" fillId="0" borderId="1" xfId="11" applyBorder="1"/>
    <xf numFmtId="0" fontId="2" fillId="0" borderId="0" xfId="11"/>
    <xf numFmtId="0" fontId="38" fillId="0" borderId="0" xfId="11" applyFont="1"/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0" borderId="0" xfId="0" applyFont="1"/>
    <xf numFmtId="0" fontId="19" fillId="2" borderId="0" xfId="0" applyFont="1" applyFill="1" applyAlignment="1">
      <alignment horizontal="center" vertical="center"/>
    </xf>
    <xf numFmtId="166" fontId="19" fillId="2" borderId="0" xfId="2" applyFont="1" applyFill="1" applyBorder="1" applyAlignment="1">
      <alignment horizontal="center" vertical="center"/>
    </xf>
    <xf numFmtId="166" fontId="41" fillId="2" borderId="0" xfId="2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47" fillId="2" borderId="0" xfId="2" applyFont="1" applyFill="1" applyBorder="1" applyAlignment="1">
      <alignment horizontal="left" vertical="center"/>
    </xf>
    <xf numFmtId="166" fontId="47" fillId="2" borderId="0" xfId="2" applyFont="1" applyFill="1" applyBorder="1" applyAlignment="1">
      <alignment horizontal="center" vertical="center"/>
    </xf>
    <xf numFmtId="168" fontId="49" fillId="2" borderId="0" xfId="0" applyNumberFormat="1" applyFont="1" applyFill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166" fontId="43" fillId="2" borderId="7" xfId="2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37" fillId="2" borderId="0" xfId="0" applyFont="1" applyFill="1" applyAlignment="1" applyProtection="1">
      <alignment horizontal="left" vertical="top" wrapText="1"/>
      <protection hidden="1"/>
    </xf>
    <xf numFmtId="0" fontId="37" fillId="2" borderId="0" xfId="0" applyFont="1" applyFill="1" applyProtection="1">
      <protection hidden="1"/>
    </xf>
    <xf numFmtId="0" fontId="20" fillId="2" borderId="0" xfId="0" applyFont="1" applyFill="1" applyAlignment="1">
      <alignment vertical="center"/>
    </xf>
    <xf numFmtId="168" fontId="23" fillId="2" borderId="4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52" fillId="2" borderId="4" xfId="0" applyFont="1" applyFill="1" applyBorder="1" applyAlignment="1">
      <alignment horizontal="center" vertical="center"/>
    </xf>
    <xf numFmtId="166" fontId="52" fillId="2" borderId="1" xfId="0" applyNumberFormat="1" applyFont="1" applyFill="1" applyBorder="1" applyAlignment="1">
      <alignment horizontal="right" vertical="center"/>
    </xf>
    <xf numFmtId="166" fontId="40" fillId="2" borderId="1" xfId="2" applyFont="1" applyFill="1" applyBorder="1" applyAlignment="1">
      <alignment horizontal="center" vertical="center"/>
    </xf>
    <xf numFmtId="0" fontId="51" fillId="2" borderId="0" xfId="0" applyFont="1" applyFill="1" applyAlignment="1">
      <alignment horizontal="left" vertical="center"/>
    </xf>
    <xf numFmtId="0" fontId="51" fillId="2" borderId="0" xfId="0" applyFont="1" applyFill="1" applyAlignment="1">
      <alignment vertical="center"/>
    </xf>
    <xf numFmtId="164" fontId="19" fillId="2" borderId="0" xfId="0" applyNumberFormat="1" applyFont="1" applyFill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4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center" vertical="center"/>
    </xf>
    <xf numFmtId="166" fontId="52" fillId="2" borderId="0" xfId="0" applyNumberFormat="1" applyFont="1" applyFill="1" applyAlignment="1">
      <alignment horizontal="right" vertical="center"/>
    </xf>
    <xf numFmtId="166" fontId="40" fillId="2" borderId="0" xfId="2" applyFont="1" applyFill="1" applyBorder="1" applyAlignment="1">
      <alignment horizontal="center" vertical="center"/>
    </xf>
    <xf numFmtId="0" fontId="47" fillId="2" borderId="0" xfId="0" applyFont="1" applyFill="1" applyAlignment="1">
      <alignment vertical="center"/>
    </xf>
    <xf numFmtId="0" fontId="51" fillId="2" borderId="0" xfId="0" applyFont="1" applyFill="1" applyAlignment="1">
      <alignment horizontal="right" vertical="center"/>
    </xf>
    <xf numFmtId="0" fontId="47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52" fillId="2" borderId="4" xfId="0" applyFont="1" applyFill="1" applyBorder="1" applyAlignment="1" applyProtection="1">
      <alignment horizontal="center" vertical="center"/>
      <protection locked="0"/>
    </xf>
    <xf numFmtId="166" fontId="52" fillId="2" borderId="1" xfId="0" applyNumberFormat="1" applyFont="1" applyFill="1" applyBorder="1" applyAlignment="1" applyProtection="1">
      <alignment horizontal="center" vertical="center"/>
      <protection locked="0"/>
    </xf>
    <xf numFmtId="166" fontId="40" fillId="2" borderId="1" xfId="2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vertical="center"/>
    </xf>
    <xf numFmtId="166" fontId="20" fillId="2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3" fillId="2" borderId="17" xfId="0" applyFont="1" applyFill="1" applyBorder="1" applyAlignment="1">
      <alignment vertical="center"/>
    </xf>
    <xf numFmtId="0" fontId="42" fillId="2" borderId="0" xfId="0" applyFont="1" applyFill="1" applyAlignment="1">
      <alignment vertical="center"/>
    </xf>
    <xf numFmtId="0" fontId="23" fillId="2" borderId="19" xfId="0" applyFont="1" applyFill="1" applyBorder="1" applyAlignment="1">
      <alignment vertical="center"/>
    </xf>
    <xf numFmtId="170" fontId="21" fillId="2" borderId="0" xfId="0" applyNumberFormat="1" applyFont="1" applyFill="1" applyAlignment="1">
      <alignment horizontal="left" vertical="center"/>
    </xf>
    <xf numFmtId="0" fontId="42" fillId="2" borderId="0" xfId="0" applyFont="1" applyFill="1" applyAlignment="1">
      <alignment horizontal="left" vertical="center"/>
    </xf>
    <xf numFmtId="169" fontId="42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49" fillId="2" borderId="0" xfId="0" applyFont="1" applyFill="1" applyAlignment="1">
      <alignment vertical="center"/>
    </xf>
    <xf numFmtId="0" fontId="49" fillId="2" borderId="0" xfId="0" applyFont="1" applyFill="1" applyAlignment="1">
      <alignment horizontal="right" vertical="center"/>
    </xf>
    <xf numFmtId="0" fontId="49" fillId="0" borderId="0" xfId="0" applyFont="1" applyAlignment="1">
      <alignment vertical="center"/>
    </xf>
    <xf numFmtId="0" fontId="27" fillId="2" borderId="0" xfId="0" applyFont="1" applyFill="1" applyAlignment="1" applyProtection="1">
      <alignment vertical="center"/>
      <protection hidden="1"/>
    </xf>
    <xf numFmtId="2" fontId="27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 applyProtection="1">
      <alignment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29" fillId="2" borderId="0" xfId="0" applyFont="1" applyFill="1" applyAlignment="1" applyProtection="1">
      <alignment vertical="center"/>
      <protection hidden="1"/>
    </xf>
    <xf numFmtId="49" fontId="29" fillId="2" borderId="0" xfId="0" applyNumberFormat="1" applyFont="1" applyFill="1" applyAlignment="1" applyProtection="1">
      <alignment vertical="center"/>
      <protection hidden="1"/>
    </xf>
    <xf numFmtId="0" fontId="40" fillId="2" borderId="18" xfId="0" applyFont="1" applyFill="1" applyBorder="1" applyAlignment="1">
      <alignment horizontal="right" vertical="center"/>
    </xf>
    <xf numFmtId="0" fontId="40" fillId="2" borderId="0" xfId="0" applyFont="1" applyFill="1" applyAlignment="1">
      <alignment horizontal="right" vertical="center"/>
    </xf>
    <xf numFmtId="166" fontId="46" fillId="2" borderId="7" xfId="2" applyFont="1" applyFill="1" applyBorder="1" applyAlignment="1">
      <alignment horizontal="left" vertical="center"/>
    </xf>
    <xf numFmtId="166" fontId="46" fillId="2" borderId="0" xfId="2" applyFont="1" applyFill="1" applyBorder="1" applyAlignment="1">
      <alignment horizontal="left" vertical="center"/>
    </xf>
    <xf numFmtId="44" fontId="5" fillId="3" borderId="1" xfId="0" applyNumberFormat="1" applyFont="1" applyFill="1" applyBorder="1" applyAlignment="1">
      <alignment vertical="center"/>
    </xf>
    <xf numFmtId="44" fontId="5" fillId="6" borderId="1" xfId="0" applyNumberFormat="1" applyFont="1" applyFill="1" applyBorder="1" applyAlignment="1">
      <alignment horizontal="right" vertical="center"/>
    </xf>
    <xf numFmtId="44" fontId="7" fillId="6" borderId="1" xfId="0" applyNumberFormat="1" applyFont="1" applyFill="1" applyBorder="1" applyAlignment="1">
      <alignment horizontal="right" vertical="center"/>
    </xf>
    <xf numFmtId="2" fontId="0" fillId="6" borderId="1" xfId="0" applyNumberFormat="1" applyFill="1" applyBorder="1" applyAlignment="1">
      <alignment horizontal="right"/>
    </xf>
    <xf numFmtId="2" fontId="0" fillId="6" borderId="14" xfId="0" applyNumberFormat="1" applyFill="1" applyBorder="1" applyAlignment="1">
      <alignment horizontal="right"/>
    </xf>
    <xf numFmtId="0" fontId="1" fillId="0" borderId="0" xfId="11" applyFont="1"/>
    <xf numFmtId="172" fontId="40" fillId="2" borderId="1" xfId="12" applyNumberFormat="1" applyFont="1" applyFill="1" applyBorder="1" applyAlignment="1">
      <alignment horizontal="center" vertical="center"/>
    </xf>
    <xf numFmtId="172" fontId="59" fillId="2" borderId="34" xfId="2" applyNumberFormat="1" applyFont="1" applyFill="1" applyBorder="1" applyAlignment="1">
      <alignment horizontal="center" vertical="center"/>
    </xf>
    <xf numFmtId="172" fontId="47" fillId="2" borderId="0" xfId="2" applyNumberFormat="1" applyFont="1" applyFill="1" applyBorder="1" applyAlignment="1">
      <alignment horizontal="left" vertical="center"/>
    </xf>
    <xf numFmtId="172" fontId="15" fillId="0" borderId="0" xfId="0" applyNumberFormat="1" applyFont="1" applyAlignment="1">
      <alignment vertical="center"/>
    </xf>
    <xf numFmtId="0" fontId="26" fillId="10" borderId="3" xfId="0" applyFont="1" applyFill="1" applyBorder="1" applyProtection="1">
      <protection hidden="1"/>
    </xf>
    <xf numFmtId="0" fontId="32" fillId="10" borderId="5" xfId="0" applyFont="1" applyFill="1" applyBorder="1" applyProtection="1">
      <protection hidden="1"/>
    </xf>
    <xf numFmtId="0" fontId="26" fillId="10" borderId="5" xfId="0" applyFont="1" applyFill="1" applyBorder="1" applyProtection="1">
      <protection hidden="1"/>
    </xf>
    <xf numFmtId="0" fontId="26" fillId="10" borderId="5" xfId="0" applyFont="1" applyFill="1" applyBorder="1" applyAlignment="1" applyProtection="1">
      <alignment vertical="center"/>
      <protection hidden="1"/>
    </xf>
    <xf numFmtId="0" fontId="27" fillId="10" borderId="7" xfId="0" applyFont="1" applyFill="1" applyBorder="1" applyAlignment="1" applyProtection="1">
      <alignment horizontal="left"/>
      <protection hidden="1"/>
    </xf>
    <xf numFmtId="0" fontId="27" fillId="10" borderId="0" xfId="0" applyFont="1" applyFill="1" applyAlignment="1" applyProtection="1">
      <alignment horizontal="left"/>
      <protection hidden="1"/>
    </xf>
    <xf numFmtId="0" fontId="24" fillId="10" borderId="0" xfId="0" applyFont="1" applyFill="1" applyProtection="1">
      <protection hidden="1"/>
    </xf>
    <xf numFmtId="0" fontId="27" fillId="10" borderId="8" xfId="0" applyFont="1" applyFill="1" applyBorder="1" applyProtection="1">
      <protection hidden="1"/>
    </xf>
    <xf numFmtId="0" fontId="26" fillId="10" borderId="7" xfId="0" applyFont="1" applyFill="1" applyBorder="1" applyAlignment="1" applyProtection="1">
      <alignment horizontal="left" vertical="center"/>
      <protection hidden="1"/>
    </xf>
    <xf numFmtId="0" fontId="24" fillId="10" borderId="0" xfId="0" applyFont="1" applyFill="1" applyAlignment="1" applyProtection="1">
      <alignment vertical="center"/>
      <protection hidden="1"/>
    </xf>
    <xf numFmtId="0" fontId="27" fillId="10" borderId="7" xfId="0" applyFont="1" applyFill="1" applyBorder="1" applyAlignment="1" applyProtection="1">
      <alignment horizontal="left" vertical="center"/>
      <protection hidden="1"/>
    </xf>
    <xf numFmtId="0" fontId="29" fillId="10" borderId="8" xfId="0" applyFont="1" applyFill="1" applyBorder="1" applyProtection="1">
      <protection hidden="1"/>
    </xf>
    <xf numFmtId="0" fontId="27" fillId="10" borderId="0" xfId="0" applyFont="1" applyFill="1" applyProtection="1">
      <protection hidden="1"/>
    </xf>
    <xf numFmtId="0" fontId="29" fillId="10" borderId="0" xfId="0" applyFont="1" applyFill="1" applyAlignment="1" applyProtection="1">
      <alignment horizontal="left"/>
      <protection hidden="1"/>
    </xf>
    <xf numFmtId="0" fontId="27" fillId="10" borderId="10" xfId="0" applyFont="1" applyFill="1" applyBorder="1" applyAlignment="1" applyProtection="1">
      <alignment horizontal="left"/>
      <protection hidden="1"/>
    </xf>
    <xf numFmtId="0" fontId="27" fillId="10" borderId="8" xfId="0" applyFont="1" applyFill="1" applyBorder="1" applyAlignment="1" applyProtection="1">
      <alignment horizontal="left"/>
      <protection hidden="1"/>
    </xf>
    <xf numFmtId="0" fontId="26" fillId="10" borderId="8" xfId="0" applyFont="1" applyFill="1" applyBorder="1" applyProtection="1">
      <protection hidden="1"/>
    </xf>
    <xf numFmtId="0" fontId="24" fillId="10" borderId="8" xfId="0" applyFont="1" applyFill="1" applyBorder="1" applyProtection="1">
      <protection hidden="1"/>
    </xf>
    <xf numFmtId="0" fontId="24" fillId="10" borderId="3" xfId="0" applyFont="1" applyFill="1" applyBorder="1" applyProtection="1">
      <protection hidden="1"/>
    </xf>
    <xf numFmtId="0" fontId="24" fillId="10" borderId="5" xfId="0" applyFont="1" applyFill="1" applyBorder="1" applyProtection="1">
      <protection hidden="1"/>
    </xf>
    <xf numFmtId="0" fontId="27" fillId="10" borderId="5" xfId="0" applyFont="1" applyFill="1" applyBorder="1" applyProtection="1">
      <protection hidden="1"/>
    </xf>
    <xf numFmtId="0" fontId="24" fillId="10" borderId="7" xfId="0" applyFont="1" applyFill="1" applyBorder="1" applyProtection="1">
      <protection hidden="1"/>
    </xf>
    <xf numFmtId="0" fontId="57" fillId="10" borderId="0" xfId="0" applyFont="1" applyFill="1" applyAlignment="1" applyProtection="1">
      <alignment vertical="top"/>
      <protection hidden="1"/>
    </xf>
    <xf numFmtId="0" fontId="39" fillId="10" borderId="0" xfId="0" applyFont="1" applyFill="1" applyAlignment="1" applyProtection="1">
      <alignment vertical="top"/>
      <protection hidden="1"/>
    </xf>
    <xf numFmtId="0" fontId="27" fillId="10" borderId="0" xfId="0" applyFont="1" applyFill="1" applyAlignment="1" applyProtection="1">
      <alignment horizontal="center"/>
      <protection hidden="1"/>
    </xf>
    <xf numFmtId="0" fontId="27" fillId="10" borderId="0" xfId="0" applyFont="1" applyFill="1" applyAlignment="1">
      <alignment horizontal="center"/>
    </xf>
    <xf numFmtId="0" fontId="60" fillId="10" borderId="0" xfId="0" applyFont="1" applyFill="1" applyAlignment="1" applyProtection="1">
      <alignment vertical="top"/>
      <protection hidden="1"/>
    </xf>
    <xf numFmtId="0" fontId="35" fillId="10" borderId="0" xfId="1" applyFont="1" applyFill="1" applyBorder="1" applyAlignment="1" applyProtection="1">
      <alignment horizontal="center"/>
      <protection hidden="1"/>
    </xf>
    <xf numFmtId="0" fontId="24" fillId="10" borderId="9" xfId="0" applyFont="1" applyFill="1" applyBorder="1" applyProtection="1">
      <protection hidden="1"/>
    </xf>
    <xf numFmtId="0" fontId="34" fillId="10" borderId="0" xfId="1" applyFont="1" applyFill="1" applyBorder="1" applyAlignment="1" applyProtection="1">
      <protection hidden="1"/>
    </xf>
    <xf numFmtId="0" fontId="27" fillId="10" borderId="11" xfId="0" applyFont="1" applyFill="1" applyBorder="1" applyAlignment="1" applyProtection="1">
      <alignment horizontal="left"/>
      <protection hidden="1"/>
    </xf>
    <xf numFmtId="0" fontId="24" fillId="10" borderId="6" xfId="0" applyFont="1" applyFill="1" applyBorder="1" applyProtection="1">
      <protection hidden="1"/>
    </xf>
    <xf numFmtId="0" fontId="24" fillId="10" borderId="9" xfId="0" applyFont="1" applyFill="1" applyBorder="1" applyAlignment="1" applyProtection="1">
      <alignment vertical="center"/>
      <protection hidden="1"/>
    </xf>
    <xf numFmtId="0" fontId="24" fillId="10" borderId="11" xfId="0" applyFont="1" applyFill="1" applyBorder="1" applyProtection="1">
      <protection hidden="1"/>
    </xf>
    <xf numFmtId="0" fontId="32" fillId="10" borderId="0" xfId="0" applyFont="1" applyFill="1" applyProtection="1">
      <protection hidden="1"/>
    </xf>
    <xf numFmtId="0" fontId="37" fillId="10" borderId="0" xfId="0" applyFont="1" applyFill="1" applyProtection="1">
      <protection hidden="1"/>
    </xf>
    <xf numFmtId="0" fontId="27" fillId="10" borderId="7" xfId="0" applyFont="1" applyFill="1" applyBorder="1" applyAlignment="1" applyProtection="1">
      <alignment vertical="center"/>
      <protection hidden="1"/>
    </xf>
    <xf numFmtId="0" fontId="27" fillId="10" borderId="0" xfId="0" applyFont="1" applyFill="1" applyAlignment="1" applyProtection="1">
      <alignment vertical="center"/>
      <protection hidden="1"/>
    </xf>
    <xf numFmtId="0" fontId="29" fillId="10" borderId="0" xfId="0" applyFont="1" applyFill="1" applyAlignment="1" applyProtection="1">
      <alignment vertical="center"/>
      <protection hidden="1"/>
    </xf>
    <xf numFmtId="0" fontId="32" fillId="10" borderId="0" xfId="0" applyFont="1" applyFill="1" applyAlignment="1" applyProtection="1">
      <alignment vertical="center"/>
      <protection hidden="1"/>
    </xf>
    <xf numFmtId="0" fontId="26" fillId="10" borderId="0" xfId="0" applyFont="1" applyFill="1" applyProtection="1">
      <protection hidden="1"/>
    </xf>
    <xf numFmtId="0" fontId="29" fillId="10" borderId="0" xfId="0" applyFont="1" applyFill="1" applyProtection="1">
      <protection hidden="1"/>
    </xf>
    <xf numFmtId="0" fontId="30" fillId="10" borderId="0" xfId="0" applyFont="1" applyFill="1" applyProtection="1">
      <protection hidden="1"/>
    </xf>
    <xf numFmtId="0" fontId="55" fillId="10" borderId="0" xfId="0" applyFont="1" applyFill="1" applyAlignment="1" applyProtection="1">
      <alignment vertical="center"/>
      <protection hidden="1"/>
    </xf>
    <xf numFmtId="0" fontId="24" fillId="10" borderId="0" xfId="0" applyFont="1" applyFill="1"/>
    <xf numFmtId="0" fontId="24" fillId="10" borderId="10" xfId="0" applyFont="1" applyFill="1" applyBorder="1" applyProtection="1">
      <protection hidden="1"/>
    </xf>
    <xf numFmtId="0" fontId="37" fillId="10" borderId="8" xfId="0" applyFont="1" applyFill="1" applyBorder="1" applyProtection="1">
      <protection hidden="1"/>
    </xf>
    <xf numFmtId="0" fontId="37" fillId="10" borderId="0" xfId="0" quotePrefix="1" applyFont="1" applyFill="1" applyProtection="1">
      <protection hidden="1"/>
    </xf>
    <xf numFmtId="0" fontId="26" fillId="10" borderId="0" xfId="0" applyFont="1" applyFill="1" applyAlignment="1" applyProtection="1">
      <alignment vertical="top"/>
      <protection hidden="1"/>
    </xf>
    <xf numFmtId="0" fontId="27" fillId="10" borderId="9" xfId="0" applyFont="1" applyFill="1" applyBorder="1" applyAlignment="1" applyProtection="1">
      <alignment horizontal="left"/>
      <protection hidden="1"/>
    </xf>
    <xf numFmtId="0" fontId="56" fillId="10" borderId="0" xfId="0" applyFont="1" applyFill="1" applyAlignment="1" applyProtection="1">
      <alignment horizontal="left"/>
      <protection hidden="1"/>
    </xf>
    <xf numFmtId="0" fontId="27" fillId="10" borderId="7" xfId="0" applyFont="1" applyFill="1" applyBorder="1" applyProtection="1">
      <protection hidden="1"/>
    </xf>
    <xf numFmtId="0" fontId="60" fillId="10" borderId="0" xfId="0" applyFont="1" applyFill="1" applyAlignment="1" applyProtection="1">
      <alignment horizontal="left"/>
      <protection hidden="1"/>
    </xf>
    <xf numFmtId="0" fontId="60" fillId="10" borderId="0" xfId="0" applyFont="1" applyFill="1" applyAlignment="1" applyProtection="1">
      <alignment wrapText="1"/>
      <protection hidden="1"/>
    </xf>
    <xf numFmtId="0" fontId="26" fillId="10" borderId="0" xfId="0" applyFont="1" applyFill="1" applyAlignment="1" applyProtection="1">
      <alignment horizontal="left"/>
      <protection hidden="1"/>
    </xf>
    <xf numFmtId="0" fontId="60" fillId="10" borderId="9" xfId="0" applyFont="1" applyFill="1" applyBorder="1" applyAlignment="1" applyProtection="1">
      <alignment horizontal="left"/>
      <protection hidden="1"/>
    </xf>
    <xf numFmtId="0" fontId="36" fillId="10" borderId="0" xfId="0" applyFont="1" applyFill="1" applyAlignment="1" applyProtection="1">
      <alignment horizontal="left"/>
      <protection hidden="1"/>
    </xf>
    <xf numFmtId="0" fontId="36" fillId="10" borderId="0" xfId="0" applyFont="1" applyFill="1" applyAlignment="1" applyProtection="1">
      <alignment wrapText="1"/>
      <protection hidden="1"/>
    </xf>
    <xf numFmtId="0" fontId="27" fillId="10" borderId="3" xfId="0" applyFont="1" applyFill="1" applyBorder="1" applyAlignment="1" applyProtection="1">
      <alignment horizontal="left"/>
      <protection hidden="1"/>
    </xf>
    <xf numFmtId="0" fontId="27" fillId="10" borderId="5" xfId="0" applyFont="1" applyFill="1" applyBorder="1" applyAlignment="1" applyProtection="1">
      <alignment horizontal="left"/>
      <protection hidden="1"/>
    </xf>
    <xf numFmtId="0" fontId="24" fillId="10" borderId="0" xfId="0" applyFont="1" applyFill="1" applyAlignment="1">
      <alignment horizontal="left" vertical="top" wrapText="1"/>
    </xf>
    <xf numFmtId="0" fontId="30" fillId="10" borderId="0" xfId="0" applyFont="1" applyFill="1" applyAlignment="1">
      <alignment horizontal="left" wrapText="1"/>
    </xf>
    <xf numFmtId="0" fontId="29" fillId="10" borderId="0" xfId="0" applyFont="1" applyFill="1"/>
    <xf numFmtId="0" fontId="29" fillId="10" borderId="0" xfId="0" applyFont="1" applyFill="1" applyAlignment="1">
      <alignment wrapText="1"/>
    </xf>
    <xf numFmtId="0" fontId="30" fillId="10" borderId="0" xfId="0" applyFont="1" applyFill="1" applyAlignment="1">
      <alignment horizontal="left" vertical="top" wrapText="1"/>
    </xf>
    <xf numFmtId="0" fontId="37" fillId="10" borderId="1" xfId="0" applyFont="1" applyFill="1" applyBorder="1" applyAlignment="1">
      <alignment horizontal="center" vertical="center" wrapText="1"/>
    </xf>
    <xf numFmtId="0" fontId="24" fillId="10" borderId="0" xfId="0" applyFont="1" applyFill="1" applyAlignment="1">
      <alignment horizontal="center" vertical="top" wrapText="1"/>
    </xf>
    <xf numFmtId="0" fontId="37" fillId="10" borderId="0" xfId="0" applyFont="1" applyFill="1" applyAlignment="1">
      <alignment horizontal="center" vertical="center" wrapText="1"/>
    </xf>
    <xf numFmtId="0" fontId="37" fillId="10" borderId="0" xfId="0" applyFont="1" applyFill="1" applyAlignment="1">
      <alignment horizontal="center" vertical="top" wrapText="1"/>
    </xf>
    <xf numFmtId="20" fontId="37" fillId="10" borderId="1" xfId="0" applyNumberFormat="1" applyFont="1" applyFill="1" applyBorder="1" applyAlignment="1">
      <alignment horizontal="center" vertical="center" wrapText="1"/>
    </xf>
    <xf numFmtId="0" fontId="37" fillId="10" borderId="0" xfId="0" applyFont="1" applyFill="1" applyAlignment="1">
      <alignment horizontal="left" vertical="top" wrapText="1"/>
    </xf>
    <xf numFmtId="0" fontId="37" fillId="10" borderId="0" xfId="0" applyFont="1" applyFill="1" applyAlignment="1">
      <alignment horizontal="left" vertical="center" wrapText="1"/>
    </xf>
    <xf numFmtId="0" fontId="27" fillId="10" borderId="0" xfId="0" applyFont="1" applyFill="1" applyAlignment="1">
      <alignment horizontal="left" vertical="top" wrapText="1"/>
    </xf>
    <xf numFmtId="0" fontId="26" fillId="10" borderId="0" xfId="0" applyFont="1" applyFill="1" applyAlignment="1">
      <alignment vertical="top" wrapText="1"/>
    </xf>
    <xf numFmtId="0" fontId="27" fillId="10" borderId="0" xfId="0" applyFont="1" applyFill="1" applyAlignment="1">
      <alignment vertical="top" wrapText="1"/>
    </xf>
    <xf numFmtId="0" fontId="24" fillId="10" borderId="0" xfId="0" applyFont="1" applyFill="1" applyAlignment="1">
      <alignment horizontal="center" vertical="center" wrapText="1"/>
    </xf>
    <xf numFmtId="0" fontId="24" fillId="10" borderId="0" xfId="0" applyFont="1" applyFill="1" applyAlignment="1">
      <alignment horizontal="left" vertical="center" wrapText="1"/>
    </xf>
    <xf numFmtId="0" fontId="27" fillId="10" borderId="6" xfId="0" applyFont="1" applyFill="1" applyBorder="1" applyAlignment="1" applyProtection="1">
      <alignment horizontal="left"/>
      <protection hidden="1"/>
    </xf>
    <xf numFmtId="0" fontId="28" fillId="10" borderId="5" xfId="0" applyFont="1" applyFill="1" applyBorder="1" applyAlignment="1" applyProtection="1">
      <alignment vertical="center" wrapText="1"/>
      <protection hidden="1"/>
    </xf>
    <xf numFmtId="0" fontId="33" fillId="10" borderId="0" xfId="0" applyFont="1" applyFill="1" applyProtection="1">
      <protection hidden="1"/>
    </xf>
    <xf numFmtId="0" fontId="31" fillId="10" borderId="0" xfId="0" applyFont="1" applyFill="1" applyProtection="1">
      <protection hidden="1"/>
    </xf>
    <xf numFmtId="0" fontId="68" fillId="0" borderId="1" xfId="11" applyFont="1" applyBorder="1"/>
    <xf numFmtId="0" fontId="67" fillId="10" borderId="12" xfId="0" applyFont="1" applyFill="1" applyBorder="1" applyProtection="1">
      <protection hidden="1"/>
    </xf>
    <xf numFmtId="0" fontId="37" fillId="2" borderId="3" xfId="0" applyFont="1" applyFill="1" applyBorder="1" applyAlignment="1">
      <alignment vertical="top" wrapText="1"/>
    </xf>
    <xf numFmtId="0" fontId="37" fillId="2" borderId="5" xfId="0" applyFont="1" applyFill="1" applyBorder="1" applyAlignment="1">
      <alignment vertical="top" wrapText="1"/>
    </xf>
    <xf numFmtId="0" fontId="37" fillId="2" borderId="6" xfId="0" applyFont="1" applyFill="1" applyBorder="1" applyAlignment="1">
      <alignment vertical="top" wrapText="1"/>
    </xf>
    <xf numFmtId="0" fontId="37" fillId="2" borderId="9" xfId="0" applyFont="1" applyFill="1" applyBorder="1" applyAlignment="1">
      <alignment vertical="top" wrapText="1"/>
    </xf>
    <xf numFmtId="0" fontId="37" fillId="2" borderId="7" xfId="0" applyFont="1" applyFill="1" applyBorder="1" applyAlignment="1">
      <alignment vertical="top" wrapText="1"/>
    </xf>
    <xf numFmtId="0" fontId="37" fillId="2" borderId="0" xfId="0" applyFont="1" applyFill="1" applyAlignment="1">
      <alignment vertical="top" wrapText="1"/>
    </xf>
    <xf numFmtId="0" fontId="60" fillId="2" borderId="0" xfId="0" applyFont="1" applyFill="1" applyAlignment="1">
      <alignment vertical="top" wrapText="1"/>
    </xf>
    <xf numFmtId="0" fontId="37" fillId="2" borderId="7" xfId="0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center" vertical="top" wrapText="1"/>
    </xf>
    <xf numFmtId="0" fontId="37" fillId="2" borderId="10" xfId="0" applyFont="1" applyFill="1" applyBorder="1" applyAlignment="1">
      <alignment vertical="top" wrapText="1"/>
    </xf>
    <xf numFmtId="0" fontId="37" fillId="2" borderId="8" xfId="0" applyFont="1" applyFill="1" applyBorder="1" applyAlignment="1">
      <alignment vertical="top" wrapText="1"/>
    </xf>
    <xf numFmtId="0" fontId="37" fillId="2" borderId="11" xfId="0" applyFont="1" applyFill="1" applyBorder="1" applyAlignment="1">
      <alignment vertical="top" wrapText="1"/>
    </xf>
    <xf numFmtId="0" fontId="24" fillId="10" borderId="7" xfId="0" applyFont="1" applyFill="1" applyBorder="1"/>
    <xf numFmtId="0" fontId="24" fillId="10" borderId="9" xfId="0" applyFont="1" applyFill="1" applyBorder="1"/>
    <xf numFmtId="0" fontId="32" fillId="10" borderId="4" xfId="0" applyFont="1" applyFill="1" applyBorder="1" applyAlignment="1" applyProtection="1">
      <alignment horizontal="left" vertical="center"/>
      <protection hidden="1"/>
    </xf>
    <xf numFmtId="0" fontId="32" fillId="10" borderId="12" xfId="0" applyFont="1" applyFill="1" applyBorder="1" applyAlignment="1" applyProtection="1">
      <alignment horizontal="left" vertical="center"/>
      <protection hidden="1"/>
    </xf>
    <xf numFmtId="0" fontId="32" fillId="10" borderId="13" xfId="0" applyFont="1" applyFill="1" applyBorder="1" applyAlignment="1" applyProtection="1">
      <alignment horizontal="left" vertical="center"/>
      <protection hidden="1"/>
    </xf>
    <xf numFmtId="0" fontId="25" fillId="2" borderId="4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62" fillId="2" borderId="0" xfId="0" applyFont="1" applyFill="1" applyAlignment="1" applyProtection="1">
      <alignment horizontal="left" vertical="top" wrapText="1"/>
      <protection hidden="1"/>
    </xf>
    <xf numFmtId="0" fontId="62" fillId="2" borderId="4" xfId="0" applyFont="1" applyFill="1" applyBorder="1" applyAlignment="1" applyProtection="1">
      <alignment horizontal="center" vertical="center" wrapText="1"/>
      <protection locked="0"/>
    </xf>
    <xf numFmtId="0" fontId="62" fillId="2" borderId="12" xfId="0" applyFont="1" applyFill="1" applyBorder="1" applyAlignment="1" applyProtection="1">
      <alignment horizontal="center" vertical="center" wrapText="1"/>
      <protection locked="0"/>
    </xf>
    <xf numFmtId="0" fontId="62" fillId="2" borderId="13" xfId="0" applyFont="1" applyFill="1" applyBorder="1" applyAlignment="1" applyProtection="1">
      <alignment horizontal="center" vertical="center" wrapText="1"/>
      <protection locked="0"/>
    </xf>
    <xf numFmtId="0" fontId="29" fillId="10" borderId="8" xfId="0" applyFont="1" applyFill="1" applyBorder="1" applyAlignment="1">
      <alignment horizontal="left"/>
    </xf>
    <xf numFmtId="0" fontId="54" fillId="2" borderId="4" xfId="0" applyFont="1" applyFill="1" applyBorder="1" applyAlignment="1" applyProtection="1">
      <alignment horizontal="center" vertical="center"/>
      <protection locked="0"/>
    </xf>
    <xf numFmtId="0" fontId="54" fillId="2" borderId="13" xfId="0" applyFont="1" applyFill="1" applyBorder="1" applyAlignment="1" applyProtection="1">
      <alignment horizontal="center" vertical="center"/>
      <protection locked="0"/>
    </xf>
    <xf numFmtId="0" fontId="27" fillId="10" borderId="0" xfId="0" applyFont="1" applyFill="1" applyAlignment="1">
      <alignment horizontal="center" vertical="top" wrapText="1"/>
    </xf>
    <xf numFmtId="0" fontId="26" fillId="10" borderId="0" xfId="0" applyFont="1" applyFill="1" applyAlignment="1" applyProtection="1">
      <alignment horizontal="center" vertical="center"/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32" fillId="2" borderId="4" xfId="0" applyFont="1" applyFill="1" applyBorder="1" applyAlignment="1" applyProtection="1">
      <alignment horizontal="center"/>
      <protection locked="0" hidden="1"/>
    </xf>
    <xf numFmtId="0" fontId="32" fillId="2" borderId="13" xfId="0" applyFont="1" applyFill="1" applyBorder="1" applyAlignment="1" applyProtection="1">
      <alignment horizontal="center"/>
      <protection locked="0" hidden="1"/>
    </xf>
    <xf numFmtId="0" fontId="26" fillId="10" borderId="0" xfId="0" applyFont="1" applyFill="1" applyAlignment="1" applyProtection="1">
      <alignment horizontal="center"/>
      <protection hidden="1"/>
    </xf>
    <xf numFmtId="0" fontId="24" fillId="10" borderId="0" xfId="0" applyFont="1" applyFill="1" applyAlignment="1">
      <alignment horizontal="center"/>
    </xf>
    <xf numFmtId="0" fontId="32" fillId="10" borderId="0" xfId="0" applyFont="1" applyFill="1" applyAlignment="1" applyProtection="1">
      <alignment horizontal="left"/>
      <protection hidden="1"/>
    </xf>
    <xf numFmtId="0" fontId="32" fillId="10" borderId="0" xfId="0" applyFont="1" applyFill="1" applyAlignment="1" applyProtection="1">
      <alignment horizontal="right"/>
      <protection hidden="1"/>
    </xf>
    <xf numFmtId="0" fontId="33" fillId="10" borderId="0" xfId="0" applyFont="1" applyFill="1" applyAlignment="1" applyProtection="1">
      <alignment horizontal="center" vertical="center" wrapText="1"/>
      <protection hidden="1"/>
    </xf>
    <xf numFmtId="0" fontId="28" fillId="10" borderId="8" xfId="0" applyFont="1" applyFill="1" applyBorder="1" applyAlignment="1" applyProtection="1">
      <alignment horizontal="center" vertical="center" wrapText="1"/>
      <protection hidden="1"/>
    </xf>
    <xf numFmtId="0" fontId="60" fillId="10" borderId="8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Alignment="1">
      <alignment horizontal="center"/>
    </xf>
    <xf numFmtId="0" fontId="33" fillId="10" borderId="0" xfId="0" applyFont="1" applyFill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 wrapText="1"/>
      <protection hidden="1"/>
    </xf>
    <xf numFmtId="169" fontId="25" fillId="2" borderId="1" xfId="1" applyNumberFormat="1" applyFont="1" applyFill="1" applyBorder="1" applyAlignment="1" applyProtection="1">
      <alignment horizontal="center"/>
      <protection locked="0"/>
    </xf>
    <xf numFmtId="49" fontId="25" fillId="2" borderId="1" xfId="0" applyNumberFormat="1" applyFont="1" applyFill="1" applyBorder="1" applyAlignment="1" applyProtection="1">
      <alignment horizontal="left" wrapText="1"/>
      <protection locked="0"/>
    </xf>
    <xf numFmtId="0" fontId="27" fillId="10" borderId="0" xfId="0" applyFont="1" applyFill="1" applyAlignment="1" applyProtection="1">
      <alignment horizontal="center"/>
      <protection hidden="1"/>
    </xf>
    <xf numFmtId="0" fontId="26" fillId="10" borderId="8" xfId="0" applyFont="1" applyFill="1" applyBorder="1" applyAlignment="1" applyProtection="1">
      <alignment horizontal="center"/>
      <protection hidden="1"/>
    </xf>
    <xf numFmtId="0" fontId="56" fillId="10" borderId="5" xfId="0" applyFont="1" applyFill="1" applyBorder="1" applyAlignment="1" applyProtection="1">
      <alignment horizontal="center" vertical="center"/>
      <protection hidden="1"/>
    </xf>
    <xf numFmtId="170" fontId="25" fillId="2" borderId="1" xfId="0" applyNumberFormat="1" applyFont="1" applyFill="1" applyBorder="1" applyAlignment="1" applyProtection="1">
      <alignment horizontal="left" vertical="center"/>
      <protection locked="0"/>
    </xf>
    <xf numFmtId="0" fontId="25" fillId="2" borderId="1" xfId="0" applyFont="1" applyFill="1" applyBorder="1" applyAlignment="1" applyProtection="1">
      <alignment horizontal="left" vertical="center"/>
      <protection locked="0"/>
    </xf>
    <xf numFmtId="0" fontId="65" fillId="10" borderId="8" xfId="0" applyFont="1" applyFill="1" applyBorder="1" applyAlignment="1" applyProtection="1">
      <alignment horizontal="left"/>
      <protection hidden="1"/>
    </xf>
    <xf numFmtId="0" fontId="26" fillId="10" borderId="8" xfId="0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/>
      <protection hidden="1"/>
    </xf>
    <xf numFmtId="0" fontId="27" fillId="2" borderId="0" xfId="0" applyFont="1" applyFill="1" applyAlignment="1" applyProtection="1">
      <alignment horizontal="left"/>
      <protection hidden="1"/>
    </xf>
    <xf numFmtId="0" fontId="25" fillId="2" borderId="1" xfId="0" applyFont="1" applyFill="1" applyBorder="1" applyAlignment="1" applyProtection="1">
      <alignment horizontal="left" wrapText="1"/>
      <protection locked="0"/>
    </xf>
    <xf numFmtId="0" fontId="32" fillId="10" borderId="1" xfId="0" applyFont="1" applyFill="1" applyBorder="1" applyAlignment="1" applyProtection="1">
      <alignment horizontal="left"/>
      <protection hidden="1"/>
    </xf>
    <xf numFmtId="0" fontId="25" fillId="2" borderId="4" xfId="0" applyFont="1" applyFill="1" applyBorder="1" applyAlignment="1" applyProtection="1">
      <alignment horizontal="left" vertical="center" wrapText="1"/>
      <protection locked="0"/>
    </xf>
    <xf numFmtId="0" fontId="25" fillId="2" borderId="12" xfId="0" applyFont="1" applyFill="1" applyBorder="1" applyAlignment="1" applyProtection="1">
      <alignment horizontal="left" vertical="center" wrapText="1"/>
      <protection locked="0"/>
    </xf>
    <xf numFmtId="0" fontId="25" fillId="2" borderId="13" xfId="0" applyFont="1" applyFill="1" applyBorder="1" applyAlignment="1" applyProtection="1">
      <alignment horizontal="left" vertical="center" wrapText="1"/>
      <protection locked="0"/>
    </xf>
    <xf numFmtId="0" fontId="27" fillId="10" borderId="5" xfId="0" applyFont="1" applyFill="1" applyBorder="1" applyAlignment="1" applyProtection="1">
      <alignment horizontal="center" vertical="center"/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0" fontId="31" fillId="10" borderId="8" xfId="0" applyFont="1" applyFill="1" applyBorder="1" applyAlignment="1" applyProtection="1">
      <alignment horizontal="left"/>
      <protection hidden="1"/>
    </xf>
    <xf numFmtId="0" fontId="29" fillId="10" borderId="0" xfId="0" applyFont="1" applyFill="1" applyAlignment="1" applyProtection="1">
      <alignment horizontal="left"/>
      <protection hidden="1"/>
    </xf>
    <xf numFmtId="0" fontId="29" fillId="10" borderId="0" xfId="0" applyFont="1" applyFill="1" applyAlignment="1" applyProtection="1">
      <alignment horizontal="center"/>
      <protection hidden="1"/>
    </xf>
    <xf numFmtId="0" fontId="32" fillId="10" borderId="4" xfId="0" applyFont="1" applyFill="1" applyBorder="1" applyAlignment="1" applyProtection="1">
      <alignment horizontal="left"/>
      <protection hidden="1"/>
    </xf>
    <xf numFmtId="0" fontId="32" fillId="10" borderId="12" xfId="0" applyFont="1" applyFill="1" applyBorder="1" applyAlignment="1" applyProtection="1">
      <alignment horizontal="left"/>
      <protection hidden="1"/>
    </xf>
    <xf numFmtId="0" fontId="32" fillId="10" borderId="13" xfId="0" applyFont="1" applyFill="1" applyBorder="1" applyAlignment="1" applyProtection="1">
      <alignment horizontal="left"/>
      <protection hidden="1"/>
    </xf>
    <xf numFmtId="169" fontId="25" fillId="2" borderId="4" xfId="1" applyNumberFormat="1" applyFont="1" applyFill="1" applyBorder="1" applyAlignment="1" applyProtection="1">
      <alignment horizontal="center"/>
      <protection locked="0"/>
    </xf>
    <xf numFmtId="169" fontId="25" fillId="2" borderId="12" xfId="1" applyNumberFormat="1" applyFont="1" applyFill="1" applyBorder="1" applyAlignment="1" applyProtection="1">
      <alignment horizontal="center"/>
      <protection locked="0"/>
    </xf>
    <xf numFmtId="169" fontId="25" fillId="2" borderId="13" xfId="1" applyNumberFormat="1" applyFont="1" applyFill="1" applyBorder="1" applyAlignment="1" applyProtection="1">
      <alignment horizontal="center"/>
      <protection locked="0"/>
    </xf>
    <xf numFmtId="0" fontId="54" fillId="2" borderId="1" xfId="0" applyFont="1" applyFill="1" applyBorder="1" applyAlignment="1" applyProtection="1">
      <alignment horizontal="center" vertical="center"/>
      <protection locked="0"/>
    </xf>
    <xf numFmtId="0" fontId="64" fillId="10" borderId="12" xfId="1" applyFont="1" applyFill="1" applyBorder="1" applyAlignment="1" applyProtection="1">
      <alignment horizontal="center"/>
      <protection hidden="1"/>
    </xf>
    <xf numFmtId="0" fontId="64" fillId="10" borderId="13" xfId="1" applyFont="1" applyFill="1" applyBorder="1" applyAlignment="1" applyProtection="1">
      <alignment horizontal="center"/>
      <protection hidden="1"/>
    </xf>
    <xf numFmtId="0" fontId="27" fillId="2" borderId="4" xfId="0" applyFont="1" applyFill="1" applyBorder="1" applyAlignment="1" applyProtection="1">
      <alignment horizontal="center"/>
      <protection locked="0"/>
    </xf>
    <xf numFmtId="0" fontId="27" fillId="2" borderId="12" xfId="0" applyFont="1" applyFill="1" applyBorder="1" applyAlignment="1" applyProtection="1">
      <alignment horizontal="center"/>
      <protection locked="0"/>
    </xf>
    <xf numFmtId="0" fontId="27" fillId="2" borderId="13" xfId="0" applyFont="1" applyFill="1" applyBorder="1" applyAlignment="1" applyProtection="1">
      <alignment horizontal="center"/>
      <protection locked="0"/>
    </xf>
    <xf numFmtId="0" fontId="55" fillId="10" borderId="4" xfId="0" applyFont="1" applyFill="1" applyBorder="1" applyAlignment="1" applyProtection="1">
      <alignment horizontal="left" vertical="center"/>
      <protection hidden="1"/>
    </xf>
    <xf numFmtId="0" fontId="55" fillId="10" borderId="12" xfId="0" applyFont="1" applyFill="1" applyBorder="1" applyAlignment="1" applyProtection="1">
      <alignment horizontal="left" vertical="center"/>
      <protection hidden="1"/>
    </xf>
    <xf numFmtId="0" fontId="55" fillId="10" borderId="13" xfId="0" applyFont="1" applyFill="1" applyBorder="1" applyAlignment="1" applyProtection="1">
      <alignment horizontal="left" vertical="center"/>
      <protection hidden="1"/>
    </xf>
    <xf numFmtId="0" fontId="66" fillId="2" borderId="37" xfId="0" applyFont="1" applyFill="1" applyBorder="1" applyAlignment="1" applyProtection="1">
      <alignment horizontal="center" vertical="center"/>
      <protection locked="0"/>
    </xf>
    <xf numFmtId="0" fontId="66" fillId="2" borderId="38" xfId="0" applyFont="1" applyFill="1" applyBorder="1" applyAlignment="1" applyProtection="1">
      <alignment horizontal="center" vertical="center"/>
      <protection locked="0"/>
    </xf>
    <xf numFmtId="0" fontId="26" fillId="10" borderId="8" xfId="0" applyFont="1" applyFill="1" applyBorder="1" applyAlignment="1">
      <alignment horizontal="center" vertical="top" wrapText="1"/>
    </xf>
    <xf numFmtId="0" fontId="58" fillId="2" borderId="1" xfId="0" applyFont="1" applyFill="1" applyBorder="1" applyAlignment="1" applyProtection="1">
      <alignment horizontal="left" vertical="center" wrapText="1"/>
      <protection locked="0"/>
    </xf>
    <xf numFmtId="0" fontId="62" fillId="2" borderId="4" xfId="0" applyFont="1" applyFill="1" applyBorder="1" applyAlignment="1" applyProtection="1">
      <alignment horizontal="left" vertical="center" wrapText="1"/>
      <protection locked="0"/>
    </xf>
    <xf numFmtId="0" fontId="62" fillId="2" borderId="12" xfId="0" applyFont="1" applyFill="1" applyBorder="1" applyAlignment="1" applyProtection="1">
      <alignment horizontal="left" vertical="center" wrapText="1"/>
      <protection locked="0"/>
    </xf>
    <xf numFmtId="0" fontId="62" fillId="2" borderId="13" xfId="0" applyFont="1" applyFill="1" applyBorder="1" applyAlignment="1" applyProtection="1">
      <alignment horizontal="left" vertical="center" wrapText="1"/>
      <protection locked="0"/>
    </xf>
    <xf numFmtId="0" fontId="60" fillId="10" borderId="0" xfId="0" applyFont="1" applyFill="1" applyAlignment="1" applyProtection="1">
      <alignment horizontal="left" wrapText="1"/>
      <protection hidden="1"/>
    </xf>
    <xf numFmtId="0" fontId="60" fillId="10" borderId="9" xfId="0" applyFont="1" applyFill="1" applyBorder="1" applyAlignment="1" applyProtection="1">
      <alignment horizontal="left" wrapText="1"/>
      <protection hidden="1"/>
    </xf>
    <xf numFmtId="0" fontId="27" fillId="10" borderId="7" xfId="0" applyFont="1" applyFill="1" applyBorder="1" applyAlignment="1" applyProtection="1">
      <alignment horizontal="center"/>
      <protection hidden="1"/>
    </xf>
    <xf numFmtId="0" fontId="27" fillId="10" borderId="9" xfId="0" applyFont="1" applyFill="1" applyBorder="1" applyAlignment="1" applyProtection="1">
      <alignment horizontal="center"/>
      <protection hidden="1"/>
    </xf>
    <xf numFmtId="0" fontId="55" fillId="2" borderId="0" xfId="0" applyFont="1" applyFill="1" applyAlignment="1" applyProtection="1">
      <alignment horizontal="left"/>
      <protection hidden="1"/>
    </xf>
    <xf numFmtId="0" fontId="37" fillId="10" borderId="8" xfId="0" applyFont="1" applyFill="1" applyBorder="1" applyAlignment="1" applyProtection="1">
      <alignment horizontal="left" vertical="center"/>
      <protection hidden="1"/>
    </xf>
    <xf numFmtId="0" fontId="60" fillId="2" borderId="7" xfId="0" applyFont="1" applyFill="1" applyBorder="1" applyAlignment="1">
      <alignment horizontal="left" vertical="top" wrapText="1"/>
    </xf>
    <xf numFmtId="0" fontId="60" fillId="2" borderId="0" xfId="0" applyFont="1" applyFill="1" applyAlignment="1">
      <alignment horizontal="left" vertical="top" wrapText="1"/>
    </xf>
    <xf numFmtId="0" fontId="58" fillId="10" borderId="0" xfId="0" applyFont="1" applyFill="1" applyAlignment="1">
      <alignment horizontal="left"/>
    </xf>
    <xf numFmtId="0" fontId="37" fillId="10" borderId="0" xfId="0" applyFont="1" applyFill="1" applyAlignment="1">
      <alignment horizontal="left" vertical="center" wrapText="1"/>
    </xf>
    <xf numFmtId="0" fontId="37" fillId="2" borderId="3" xfId="0" applyFont="1" applyFill="1" applyBorder="1" applyAlignment="1" applyProtection="1">
      <alignment horizontal="left" vertical="top" wrapText="1"/>
      <protection locked="0"/>
    </xf>
    <xf numFmtId="0" fontId="37" fillId="2" borderId="5" xfId="0" applyFont="1" applyFill="1" applyBorder="1" applyAlignment="1" applyProtection="1">
      <alignment horizontal="left" vertical="top" wrapText="1"/>
      <protection locked="0"/>
    </xf>
    <xf numFmtId="0" fontId="37" fillId="2" borderId="6" xfId="0" applyFont="1" applyFill="1" applyBorder="1" applyAlignment="1" applyProtection="1">
      <alignment horizontal="left" vertical="top" wrapText="1"/>
      <protection locked="0"/>
    </xf>
    <xf numFmtId="0" fontId="37" fillId="2" borderId="10" xfId="0" applyFont="1" applyFill="1" applyBorder="1" applyAlignment="1" applyProtection="1">
      <alignment horizontal="left" vertical="top" wrapText="1"/>
      <protection locked="0"/>
    </xf>
    <xf numFmtId="0" fontId="37" fillId="2" borderId="8" xfId="0" applyFont="1" applyFill="1" applyBorder="1" applyAlignment="1" applyProtection="1">
      <alignment horizontal="left" vertical="top" wrapText="1"/>
      <protection locked="0"/>
    </xf>
    <xf numFmtId="0" fontId="37" fillId="2" borderId="11" xfId="0" applyFont="1" applyFill="1" applyBorder="1" applyAlignment="1" applyProtection="1">
      <alignment horizontal="left" vertical="top" wrapText="1"/>
      <protection locked="0"/>
    </xf>
    <xf numFmtId="0" fontId="32" fillId="2" borderId="7" xfId="0" applyFont="1" applyFill="1" applyBorder="1" applyAlignment="1">
      <alignment horizontal="right" vertical="center" wrapText="1"/>
    </xf>
    <xf numFmtId="0" fontId="32" fillId="2" borderId="0" xfId="0" applyFont="1" applyFill="1" applyAlignment="1">
      <alignment horizontal="right" vertical="center" wrapText="1"/>
    </xf>
    <xf numFmtId="0" fontId="26" fillId="2" borderId="7" xfId="0" applyFont="1" applyFill="1" applyBorder="1" applyAlignment="1">
      <alignment horizontal="right" vertical="center" wrapText="1"/>
    </xf>
    <xf numFmtId="0" fontId="26" fillId="2" borderId="0" xfId="0" applyFont="1" applyFill="1" applyAlignment="1">
      <alignment horizontal="right" vertical="center" wrapText="1"/>
    </xf>
    <xf numFmtId="0" fontId="57" fillId="2" borderId="4" xfId="0" applyFont="1" applyFill="1" applyBorder="1" applyAlignment="1" applyProtection="1">
      <alignment horizontal="left" vertical="center" wrapText="1" shrinkToFit="1"/>
      <protection locked="0"/>
    </xf>
    <xf numFmtId="0" fontId="57" fillId="2" borderId="12" xfId="0" applyFont="1" applyFill="1" applyBorder="1" applyAlignment="1" applyProtection="1">
      <alignment horizontal="left" vertical="center" wrapText="1" shrinkToFit="1"/>
      <protection locked="0"/>
    </xf>
    <xf numFmtId="0" fontId="57" fillId="2" borderId="13" xfId="0" applyFont="1" applyFill="1" applyBorder="1" applyAlignment="1" applyProtection="1">
      <alignment horizontal="left" vertical="center" wrapText="1" shrinkToFit="1"/>
      <protection locked="0"/>
    </xf>
    <xf numFmtId="0" fontId="58" fillId="2" borderId="1" xfId="0" applyFont="1" applyFill="1" applyBorder="1" applyAlignment="1" applyProtection="1">
      <alignment horizontal="left" vertical="top" wrapText="1"/>
      <protection locked="0"/>
    </xf>
    <xf numFmtId="0" fontId="58" fillId="2" borderId="4" xfId="0" applyFont="1" applyFill="1" applyBorder="1" applyAlignment="1" applyProtection="1">
      <alignment horizontal="center" vertical="top" wrapText="1"/>
      <protection locked="0"/>
    </xf>
    <xf numFmtId="0" fontId="58" fillId="2" borderId="12" xfId="0" applyFont="1" applyFill="1" applyBorder="1" applyAlignment="1" applyProtection="1">
      <alignment horizontal="center" vertical="top" wrapText="1"/>
      <protection locked="0"/>
    </xf>
    <xf numFmtId="0" fontId="58" fillId="2" borderId="13" xfId="0" applyFont="1" applyFill="1" applyBorder="1" applyAlignment="1" applyProtection="1">
      <alignment horizontal="center" vertical="top" wrapText="1"/>
      <protection locked="0"/>
    </xf>
    <xf numFmtId="0" fontId="58" fillId="2" borderId="4" xfId="0" applyFont="1" applyFill="1" applyBorder="1" applyAlignment="1" applyProtection="1">
      <alignment horizontal="left" vertical="top" wrapText="1"/>
      <protection locked="0"/>
    </xf>
    <xf numFmtId="0" fontId="58" fillId="2" borderId="12" xfId="0" applyFont="1" applyFill="1" applyBorder="1" applyAlignment="1" applyProtection="1">
      <alignment horizontal="left" vertical="top" wrapText="1"/>
      <protection locked="0"/>
    </xf>
    <xf numFmtId="0" fontId="58" fillId="2" borderId="13" xfId="0" applyFont="1" applyFill="1" applyBorder="1" applyAlignment="1" applyProtection="1">
      <alignment horizontal="left" vertical="top" wrapText="1"/>
      <protection locked="0"/>
    </xf>
    <xf numFmtId="0" fontId="32" fillId="10" borderId="7" xfId="0" applyFont="1" applyFill="1" applyBorder="1" applyAlignment="1" applyProtection="1">
      <alignment horizontal="center" vertical="center"/>
      <protection hidden="1"/>
    </xf>
    <xf numFmtId="0" fontId="32" fillId="10" borderId="0" xfId="0" applyFont="1" applyFill="1" applyAlignment="1" applyProtection="1">
      <alignment horizontal="center" vertical="center"/>
      <protection hidden="1"/>
    </xf>
    <xf numFmtId="0" fontId="32" fillId="10" borderId="9" xfId="0" applyFont="1" applyFill="1" applyBorder="1" applyAlignment="1" applyProtection="1">
      <alignment horizontal="center" vertical="center"/>
      <protection hidden="1"/>
    </xf>
    <xf numFmtId="0" fontId="32" fillId="10" borderId="10" xfId="0" applyFont="1" applyFill="1" applyBorder="1" applyAlignment="1" applyProtection="1">
      <alignment horizontal="center" vertical="center"/>
      <protection hidden="1"/>
    </xf>
    <xf numFmtId="0" fontId="32" fillId="10" borderId="8" xfId="0" applyFont="1" applyFill="1" applyBorder="1" applyAlignment="1" applyProtection="1">
      <alignment horizontal="center" vertical="center"/>
      <protection hidden="1"/>
    </xf>
    <xf numFmtId="0" fontId="32" fillId="10" borderId="11" xfId="0" applyFont="1" applyFill="1" applyBorder="1" applyAlignment="1" applyProtection="1">
      <alignment horizontal="center" vertical="center"/>
      <protection hidden="1"/>
    </xf>
    <xf numFmtId="0" fontId="58" fillId="10" borderId="3" xfId="0" applyFont="1" applyFill="1" applyBorder="1" applyAlignment="1" applyProtection="1">
      <alignment horizontal="center" vertical="center"/>
      <protection hidden="1"/>
    </xf>
    <xf numFmtId="0" fontId="58" fillId="10" borderId="5" xfId="0" applyFont="1" applyFill="1" applyBorder="1" applyAlignment="1" applyProtection="1">
      <alignment horizontal="center" vertical="center"/>
      <protection hidden="1"/>
    </xf>
    <xf numFmtId="0" fontId="58" fillId="10" borderId="6" xfId="0" applyFont="1" applyFill="1" applyBorder="1" applyAlignment="1" applyProtection="1">
      <alignment horizontal="center" vertical="center"/>
      <protection hidden="1"/>
    </xf>
    <xf numFmtId="0" fontId="58" fillId="2" borderId="0" xfId="0" applyFont="1" applyFill="1" applyAlignment="1" applyProtection="1">
      <alignment horizontal="left" wrapText="1"/>
      <protection hidden="1"/>
    </xf>
    <xf numFmtId="0" fontId="67" fillId="10" borderId="4" xfId="0" applyFont="1" applyFill="1" applyBorder="1" applyAlignment="1" applyProtection="1">
      <alignment horizontal="center"/>
      <protection hidden="1"/>
    </xf>
    <xf numFmtId="0" fontId="67" fillId="10" borderId="12" xfId="0" applyFont="1" applyFill="1" applyBorder="1" applyAlignment="1" applyProtection="1">
      <alignment horizontal="center"/>
      <protection hidden="1"/>
    </xf>
    <xf numFmtId="0" fontId="67" fillId="10" borderId="13" xfId="0" applyFont="1" applyFill="1" applyBorder="1" applyAlignment="1" applyProtection="1">
      <alignment horizontal="center"/>
      <protection hidden="1"/>
    </xf>
    <xf numFmtId="0" fontId="58" fillId="2" borderId="0" xfId="0" applyFont="1" applyFill="1" applyAlignment="1" applyProtection="1">
      <alignment horizontal="left"/>
      <protection hidden="1"/>
    </xf>
    <xf numFmtId="0" fontId="55" fillId="10" borderId="0" xfId="0" applyFont="1" applyFill="1" applyAlignment="1" applyProtection="1">
      <alignment horizontal="left"/>
      <protection hidden="1"/>
    </xf>
    <xf numFmtId="0" fontId="51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165" fontId="53" fillId="2" borderId="0" xfId="2" applyNumberFormat="1" applyFont="1" applyFill="1" applyBorder="1" applyAlignment="1">
      <alignment horizontal="left" vertical="center"/>
    </xf>
    <xf numFmtId="0" fontId="42" fillId="2" borderId="0" xfId="0" applyFont="1" applyFill="1" applyAlignment="1">
      <alignment horizontal="left" vertical="center"/>
    </xf>
    <xf numFmtId="0" fontId="47" fillId="2" borderId="4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47" fillId="2" borderId="13" xfId="0" applyFont="1" applyFill="1" applyBorder="1" applyAlignment="1">
      <alignment horizontal="left" vertical="center"/>
    </xf>
    <xf numFmtId="0" fontId="59" fillId="2" borderId="0" xfId="0" applyFont="1" applyFill="1" applyAlignment="1">
      <alignment horizontal="left" vertical="center"/>
    </xf>
    <xf numFmtId="0" fontId="52" fillId="2" borderId="0" xfId="0" applyFont="1" applyFill="1" applyAlignment="1">
      <alignment horizontal="left" vertical="center" wrapText="1"/>
    </xf>
    <xf numFmtId="0" fontId="52" fillId="2" borderId="0" xfId="0" applyFont="1" applyFill="1" applyAlignment="1">
      <alignment horizontal="left" vertical="center"/>
    </xf>
    <xf numFmtId="0" fontId="40" fillId="2" borderId="15" xfId="0" applyFont="1" applyFill="1" applyBorder="1" applyAlignment="1">
      <alignment horizontal="right" vertical="center"/>
    </xf>
    <xf numFmtId="0" fontId="40" fillId="2" borderId="16" xfId="0" applyFont="1" applyFill="1" applyBorder="1" applyAlignment="1">
      <alignment horizontal="right" vertical="center"/>
    </xf>
    <xf numFmtId="0" fontId="40" fillId="2" borderId="18" xfId="0" applyFont="1" applyFill="1" applyBorder="1" applyAlignment="1">
      <alignment horizontal="right" vertical="center"/>
    </xf>
    <xf numFmtId="0" fontId="40" fillId="2" borderId="0" xfId="0" applyFont="1" applyFill="1" applyAlignment="1">
      <alignment horizontal="right" vertical="center"/>
    </xf>
    <xf numFmtId="0" fontId="50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51" fillId="2" borderId="23" xfId="0" applyFont="1" applyFill="1" applyBorder="1" applyAlignment="1">
      <alignment horizontal="left" vertical="center"/>
    </xf>
    <xf numFmtId="0" fontId="51" fillId="2" borderId="24" xfId="0" applyFont="1" applyFill="1" applyBorder="1" applyAlignment="1">
      <alignment horizontal="left" vertical="center"/>
    </xf>
    <xf numFmtId="0" fontId="51" fillId="2" borderId="27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51" fillId="2" borderId="29" xfId="0" applyFont="1" applyFill="1" applyBorder="1" applyAlignment="1">
      <alignment horizontal="left" vertical="center"/>
    </xf>
    <xf numFmtId="0" fontId="51" fillId="2" borderId="30" xfId="0" applyFont="1" applyFill="1" applyBorder="1" applyAlignment="1">
      <alignment horizontal="left" vertical="center"/>
    </xf>
    <xf numFmtId="0" fontId="51" fillId="2" borderId="13" xfId="0" applyFont="1" applyFill="1" applyBorder="1" applyAlignment="1">
      <alignment horizontal="left" vertical="center"/>
    </xf>
    <xf numFmtId="0" fontId="48" fillId="2" borderId="31" xfId="0" applyFont="1" applyFill="1" applyBorder="1" applyAlignment="1">
      <alignment horizontal="left" vertical="center"/>
    </xf>
    <xf numFmtId="0" fontId="48" fillId="2" borderId="32" xfId="0" applyFont="1" applyFill="1" applyBorder="1" applyAlignment="1">
      <alignment horizontal="left" vertical="center"/>
    </xf>
    <xf numFmtId="0" fontId="48" fillId="2" borderId="33" xfId="0" applyFont="1" applyFill="1" applyBorder="1" applyAlignment="1">
      <alignment horizontal="left" vertical="center"/>
    </xf>
    <xf numFmtId="0" fontId="48" fillId="2" borderId="25" xfId="0" applyFont="1" applyFill="1" applyBorder="1" applyAlignment="1">
      <alignment horizontal="left" vertical="center"/>
    </xf>
    <xf numFmtId="0" fontId="48" fillId="2" borderId="24" xfId="0" applyFont="1" applyFill="1" applyBorder="1" applyAlignment="1">
      <alignment horizontal="left" vertical="center"/>
    </xf>
    <xf numFmtId="0" fontId="48" fillId="2" borderId="26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48" fillId="2" borderId="28" xfId="0" applyFont="1" applyFill="1" applyBorder="1" applyAlignment="1">
      <alignment horizontal="left" vertical="center"/>
    </xf>
    <xf numFmtId="170" fontId="48" fillId="2" borderId="4" xfId="0" applyNumberFormat="1" applyFont="1" applyFill="1" applyBorder="1" applyAlignment="1">
      <alignment horizontal="left" vertical="center"/>
    </xf>
    <xf numFmtId="170" fontId="48" fillId="2" borderId="12" xfId="0" applyNumberFormat="1" applyFont="1" applyFill="1" applyBorder="1" applyAlignment="1">
      <alignment horizontal="left" vertical="center"/>
    </xf>
    <xf numFmtId="170" fontId="48" fillId="2" borderId="28" xfId="0" applyNumberFormat="1" applyFont="1" applyFill="1" applyBorder="1" applyAlignment="1">
      <alignment horizontal="left" vertical="center"/>
    </xf>
    <xf numFmtId="0" fontId="51" fillId="2" borderId="35" xfId="0" applyFont="1" applyFill="1" applyBorder="1" applyAlignment="1">
      <alignment horizontal="left" vertical="center"/>
    </xf>
    <xf numFmtId="0" fontId="51" fillId="2" borderId="6" xfId="0" applyFont="1" applyFill="1" applyBorder="1" applyAlignment="1">
      <alignment horizontal="left" vertical="center"/>
    </xf>
    <xf numFmtId="0" fontId="48" fillId="2" borderId="3" xfId="0" applyFont="1" applyFill="1" applyBorder="1" applyAlignment="1">
      <alignment horizontal="left" vertical="center"/>
    </xf>
    <xf numFmtId="0" fontId="48" fillId="2" borderId="5" xfId="0" applyFont="1" applyFill="1" applyBorder="1" applyAlignment="1">
      <alignment horizontal="left" vertical="center"/>
    </xf>
    <xf numFmtId="0" fontId="48" fillId="2" borderId="36" xfId="0" applyFont="1" applyFill="1" applyBorder="1" applyAlignment="1">
      <alignment horizontal="left" vertical="center"/>
    </xf>
    <xf numFmtId="169" fontId="52" fillId="2" borderId="4" xfId="0" applyNumberFormat="1" applyFont="1" applyFill="1" applyBorder="1" applyAlignment="1">
      <alignment horizontal="left" vertical="center"/>
    </xf>
    <xf numFmtId="169" fontId="52" fillId="2" borderId="12" xfId="0" applyNumberFormat="1" applyFont="1" applyFill="1" applyBorder="1" applyAlignment="1">
      <alignment horizontal="left" vertical="center"/>
    </xf>
    <xf numFmtId="169" fontId="52" fillId="2" borderId="13" xfId="0" applyNumberFormat="1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right" vertical="center"/>
    </xf>
    <xf numFmtId="0" fontId="23" fillId="2" borderId="21" xfId="0" applyFont="1" applyFill="1" applyBorder="1" applyAlignment="1">
      <alignment horizontal="right" vertical="center"/>
    </xf>
    <xf numFmtId="0" fontId="23" fillId="2" borderId="22" xfId="0" applyFont="1" applyFill="1" applyBorder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166" fontId="44" fillId="2" borderId="7" xfId="2" applyFont="1" applyFill="1" applyBorder="1" applyAlignment="1">
      <alignment horizontal="left" vertical="center"/>
    </xf>
    <xf numFmtId="166" fontId="44" fillId="2" borderId="0" xfId="2" applyFont="1" applyFill="1" applyBorder="1" applyAlignment="1">
      <alignment horizontal="left" vertical="center"/>
    </xf>
    <xf numFmtId="166" fontId="46" fillId="2" borderId="7" xfId="2" applyFont="1" applyFill="1" applyBorder="1" applyAlignment="1">
      <alignment horizontal="left" vertical="center"/>
    </xf>
    <xf numFmtId="166" fontId="46" fillId="2" borderId="0" xfId="2" applyFont="1" applyFill="1" applyBorder="1" applyAlignment="1">
      <alignment horizontal="left" vertical="center"/>
    </xf>
    <xf numFmtId="0" fontId="47" fillId="2" borderId="1" xfId="0" applyFont="1" applyFill="1" applyBorder="1" applyAlignment="1" applyProtection="1">
      <alignment horizontal="left" vertical="center"/>
      <protection locked="0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169" fontId="52" fillId="2" borderId="1" xfId="0" applyNumberFormat="1" applyFont="1" applyFill="1" applyBorder="1" applyAlignment="1">
      <alignment horizontal="left" vertical="center"/>
    </xf>
    <xf numFmtId="0" fontId="68" fillId="0" borderId="0" xfId="11" applyFont="1" applyAlignment="1">
      <alignment horizontal="left" vertical="top"/>
    </xf>
    <xf numFmtId="0" fontId="68" fillId="0" borderId="0" xfId="11" applyFont="1" applyAlignment="1">
      <alignment vertical="top"/>
    </xf>
    <xf numFmtId="0" fontId="68" fillId="0" borderId="0" xfId="11" applyFont="1" applyAlignment="1">
      <alignment horizontal="left" vertical="top" wrapText="1"/>
    </xf>
    <xf numFmtId="0" fontId="16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21" fillId="2" borderId="0" xfId="0" applyFont="1" applyFill="1" applyAlignment="1">
      <alignment horizontal="right"/>
    </xf>
    <xf numFmtId="170" fontId="21" fillId="2" borderId="0" xfId="0" applyNumberFormat="1" applyFont="1" applyFill="1" applyAlignment="1" applyProtection="1">
      <alignment horizontal="right"/>
      <protection locked="0"/>
    </xf>
  </cellXfs>
  <cellStyles count="13">
    <cellStyle name="Hypertextové prepojenie" xfId="1" builtinId="8"/>
    <cellStyle name="Mena" xfId="12" builtinId="4"/>
    <cellStyle name="Mena 2" xfId="2" xr:uid="{00000000-0005-0000-0000-000001000000}"/>
    <cellStyle name="Normálna" xfId="0" builtinId="0"/>
    <cellStyle name="Normálna 2" xfId="3" xr:uid="{00000000-0005-0000-0000-000003000000}"/>
    <cellStyle name="Normálna 3" xfId="11" xr:uid="{00000000-0005-0000-0000-000004000000}"/>
    <cellStyle name="Použité hypertextové prepojenie" xfId="4" builtinId="9" hidden="1"/>
    <cellStyle name="Použité hypertextové prepojenie" xfId="5" builtinId="9" hidden="1"/>
    <cellStyle name="Použité hypertextové prepojenie" xfId="6" builtinId="9" hidden="1"/>
    <cellStyle name="Použité hypertextové prepojenie" xfId="7" builtinId="9" hidden="1"/>
    <cellStyle name="Použité hypertextové prepojenie" xfId="8" builtinId="9" hidden="1"/>
    <cellStyle name="Použité hypertextové prepojenie" xfId="9" builtinId="9" hidden="1"/>
    <cellStyle name="Použité hypertextové prepojenie" xfId="10" builtinId="9" hidden="1"/>
  </cellStyles>
  <dxfs count="3"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C6F987"/>
      <color rgb="FFD5FC79"/>
      <color rgb="FFDCF1C0"/>
      <color rgb="FFFF2F92"/>
      <color rgb="FFFFBEA6"/>
      <color rgb="FFFFE1F8"/>
      <color rgb="FFFFB693"/>
      <color rgb="FFF0CAF5"/>
      <color rgb="FFFF75BE"/>
      <color rgb="FF5AF5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is/Desktop/Praca_2024/Tablo_24.xlsx" TargetMode="External"/><Relationship Id="rId1" Type="http://schemas.openxmlformats.org/officeDocument/2006/relationships/externalLinkPath" Target="/Users/mis/Desktop/Praca_2024/Tablo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hvalene"/>
      <sheetName val="Hlavna_databaza"/>
      <sheetName val="Hárok1"/>
      <sheetName val="Objednavka_tablo"/>
      <sheetName val="Schvalene_tablo"/>
      <sheetName val="KONTROLA_ZALOHA"/>
    </sheetNames>
    <sheetDataSet>
      <sheetData sheetId="0"/>
      <sheetData sheetId="1">
        <row r="1">
          <cell r="C1" t="str">
            <v>Meno priezvisko</v>
          </cell>
          <cell r="D1" t="str">
            <v>Telefón</v>
          </cell>
          <cell r="E1" t="str">
            <v>Email</v>
          </cell>
          <cell r="F1" t="str">
            <v>KTO</v>
          </cell>
          <cell r="G1" t="str">
            <v>Z</v>
          </cell>
          <cell r="H1" t="str">
            <v>Rezervácia</v>
          </cell>
          <cell r="I1" t="str">
            <v>O</v>
          </cell>
          <cell r="J1" t="str">
            <v>S</v>
          </cell>
          <cell r="K1" t="str">
            <v>P</v>
          </cell>
          <cell r="L1" t="str">
            <v>T</v>
          </cell>
          <cell r="M1" t="str">
            <v>MSB</v>
          </cell>
          <cell r="N1" t="str">
            <v>Fotenie</v>
          </cell>
          <cell r="O1" t="str">
            <v>Pol/S</v>
          </cell>
          <cell r="P1" t="str">
            <v>T/M</v>
          </cell>
          <cell r="Q1" t="str">
            <v>Kontrola objednavky</v>
          </cell>
          <cell r="T1" t="str">
            <v>Zaloha vyska</v>
          </cell>
        </row>
        <row r="2">
          <cell r="B2" t="str">
            <v>BA-EL-5B (5r)</v>
          </cell>
          <cell r="C2" t="str">
            <v>Ema Štefanková</v>
          </cell>
          <cell r="D2">
            <v>915354199</v>
          </cell>
          <cell r="E2" t="str">
            <v>emka.stefankova@gmail.com</v>
          </cell>
          <cell r="F2" t="str">
            <v>K</v>
          </cell>
          <cell r="G2" t="str">
            <v>z</v>
          </cell>
          <cell r="H2">
            <v>44994</v>
          </cell>
          <cell r="I2" t="str">
            <v>JUN</v>
          </cell>
          <cell r="J2" t="str">
            <v>SEP</v>
          </cell>
          <cell r="L2" t="str">
            <v>T</v>
          </cell>
          <cell r="M2" t="str">
            <v>SB A</v>
          </cell>
          <cell r="Q2" t="str">
            <v>BA-EL-5B (5r)</v>
          </cell>
          <cell r="R2">
            <v>1</v>
          </cell>
          <cell r="T2">
            <v>20</v>
          </cell>
        </row>
        <row r="3">
          <cell r="B3" t="str">
            <v>BA-EL-5C (5r)</v>
          </cell>
          <cell r="C3" t="str">
            <v>Natália Bugárová</v>
          </cell>
          <cell r="D3">
            <v>948196699</v>
          </cell>
          <cell r="E3" t="str">
            <v>bugarovan@gmail.com</v>
          </cell>
          <cell r="F3" t="str">
            <v>K</v>
          </cell>
          <cell r="G3" t="str">
            <v>z</v>
          </cell>
          <cell r="H3">
            <v>44999</v>
          </cell>
          <cell r="I3" t="str">
            <v>JUN</v>
          </cell>
          <cell r="J3" t="str">
            <v>JUL</v>
          </cell>
          <cell r="L3" t="str">
            <v>T</v>
          </cell>
          <cell r="M3" t="str">
            <v>MSB</v>
          </cell>
          <cell r="O3" t="str">
            <v>PD</v>
          </cell>
          <cell r="Q3" t="str">
            <v>BA-EL-5C (5r)</v>
          </cell>
          <cell r="R3">
            <v>1</v>
          </cell>
          <cell r="T3">
            <v>20</v>
          </cell>
        </row>
        <row r="4">
          <cell r="B4" t="str">
            <v>BA-GAE-4A</v>
          </cell>
          <cell r="C4" t="str">
            <v>Ivana Trebuňová</v>
          </cell>
          <cell r="D4">
            <v>904535704</v>
          </cell>
          <cell r="E4" t="str">
            <v>ivana.trebunova@outlook.sk</v>
          </cell>
          <cell r="F4" t="str">
            <v/>
          </cell>
          <cell r="G4" t="str">
            <v/>
          </cell>
          <cell r="H4">
            <v>45265</v>
          </cell>
          <cell r="I4" t="str">
            <v>DEC</v>
          </cell>
          <cell r="L4" t="str">
            <v>T</v>
          </cell>
          <cell r="Q4" t="str">
            <v/>
          </cell>
          <cell r="R4">
            <v>0</v>
          </cell>
          <cell r="T4">
            <v>20</v>
          </cell>
        </row>
        <row r="5">
          <cell r="B5" t="str">
            <v>BA-GAE-4B</v>
          </cell>
          <cell r="C5" t="str">
            <v>Alexandra Rompfová</v>
          </cell>
          <cell r="D5">
            <v>911405334</v>
          </cell>
          <cell r="E5" t="str">
            <v>saska.rompf@icloud.com</v>
          </cell>
          <cell r="F5" t="str">
            <v/>
          </cell>
          <cell r="G5" t="str">
            <v/>
          </cell>
          <cell r="Q5" t="str">
            <v/>
          </cell>
          <cell r="R5">
            <v>0</v>
          </cell>
          <cell r="T5">
            <v>0</v>
          </cell>
        </row>
        <row r="6">
          <cell r="B6" t="str">
            <v>BA-GAE-5D (5r)</v>
          </cell>
          <cell r="C6" t="str">
            <v>Michaela Klebercová</v>
          </cell>
          <cell r="D6">
            <v>911877391</v>
          </cell>
          <cell r="E6" t="str">
            <v>stuzkova.gae4d@gmail.com</v>
          </cell>
          <cell r="F6" t="str">
            <v/>
          </cell>
          <cell r="G6" t="str">
            <v>z</v>
          </cell>
          <cell r="H6">
            <v>45227</v>
          </cell>
          <cell r="I6" t="str">
            <v>OKT</v>
          </cell>
          <cell r="J6" t="str">
            <v xml:space="preserve">NOV </v>
          </cell>
          <cell r="L6" t="str">
            <v>T</v>
          </cell>
          <cell r="M6" t="str">
            <v>MSB</v>
          </cell>
          <cell r="Q6" t="str">
            <v>BA-GAE-5D (5r)</v>
          </cell>
          <cell r="R6">
            <v>1</v>
          </cell>
          <cell r="T6">
            <v>20</v>
          </cell>
        </row>
        <row r="7">
          <cell r="B7" t="str">
            <v>BA-GAE-5E (5r)</v>
          </cell>
          <cell r="C7" t="str">
            <v>Alžbeta Turčanová</v>
          </cell>
          <cell r="D7">
            <v>948380256</v>
          </cell>
          <cell r="E7" t="str">
            <v>aaturcanova@gmail.com</v>
          </cell>
          <cell r="F7" t="str">
            <v/>
          </cell>
          <cell r="G7" t="str">
            <v>z</v>
          </cell>
          <cell r="H7">
            <v>45179</v>
          </cell>
          <cell r="I7" t="str">
            <v>SEP</v>
          </cell>
          <cell r="J7" t="str">
            <v>SEP</v>
          </cell>
          <cell r="K7" t="str">
            <v>SEP</v>
          </cell>
          <cell r="L7" t="str">
            <v>T</v>
          </cell>
          <cell r="M7" t="str">
            <v>MSB</v>
          </cell>
          <cell r="Q7" t="str">
            <v>BA-GAE-5E (5r)</v>
          </cell>
          <cell r="R7">
            <v>1</v>
          </cell>
          <cell r="T7">
            <v>20</v>
          </cell>
        </row>
        <row r="8">
          <cell r="B8" t="str">
            <v>BA-GAMCA-OKT</v>
          </cell>
          <cell r="C8" t="str">
            <v>Denisa Vargová</v>
          </cell>
          <cell r="D8">
            <v>904450464</v>
          </cell>
          <cell r="E8" t="str">
            <v>deniskavargova.sk@gmail.com</v>
          </cell>
          <cell r="F8" t="str">
            <v/>
          </cell>
          <cell r="G8" t="str">
            <v>z</v>
          </cell>
          <cell r="H8">
            <v>45205</v>
          </cell>
          <cell r="I8" t="str">
            <v>OKT</v>
          </cell>
          <cell r="J8" t="str">
            <v>OKT</v>
          </cell>
          <cell r="K8" t="str">
            <v>OKT</v>
          </cell>
          <cell r="L8" t="str">
            <v>T</v>
          </cell>
          <cell r="M8" t="str">
            <v>MSB</v>
          </cell>
          <cell r="Q8" t="str">
            <v>BA-GAMCA-OKT</v>
          </cell>
          <cell r="R8">
            <v>1</v>
          </cell>
          <cell r="T8">
            <v>20</v>
          </cell>
        </row>
        <row r="9">
          <cell r="B9" t="str">
            <v>BA-GBIL-4C</v>
          </cell>
          <cell r="C9" t="str">
            <v>Natália Mravíková</v>
          </cell>
          <cell r="D9">
            <v>908309495</v>
          </cell>
          <cell r="E9" t="str">
            <v>natalianmravikova@gmail.com</v>
          </cell>
          <cell r="F9" t="str">
            <v/>
          </cell>
          <cell r="G9" t="str">
            <v>z</v>
          </cell>
          <cell r="H9">
            <v>44972</v>
          </cell>
          <cell r="I9" t="str">
            <v>Maj</v>
          </cell>
          <cell r="J9" t="str">
            <v>MAJ</v>
          </cell>
          <cell r="K9" t="str">
            <v>MAJ</v>
          </cell>
          <cell r="L9" t="str">
            <v>T</v>
          </cell>
          <cell r="M9" t="str">
            <v>MSB</v>
          </cell>
          <cell r="Q9" t="str">
            <v>BA-GBIL-4C</v>
          </cell>
          <cell r="R9">
            <v>1</v>
          </cell>
          <cell r="T9">
            <v>20</v>
          </cell>
        </row>
        <row r="10">
          <cell r="B10" t="str">
            <v>BA-GBIL-5AB (5r)</v>
          </cell>
          <cell r="C10" t="str">
            <v>Kristína Vilková</v>
          </cell>
          <cell r="D10">
            <v>905446198</v>
          </cell>
          <cell r="E10" t="str">
            <v>tina.vilkova@gmail.com</v>
          </cell>
          <cell r="F10" t="str">
            <v/>
          </cell>
          <cell r="G10" t="str">
            <v/>
          </cell>
          <cell r="I10" t="str">
            <v>budu</v>
          </cell>
          <cell r="J10" t="str">
            <v>SEP</v>
          </cell>
          <cell r="K10" t="str">
            <v>AUG</v>
          </cell>
          <cell r="L10" t="str">
            <v>T</v>
          </cell>
          <cell r="Q10" t="str">
            <v>BA-GBIL-5AB (5r)</v>
          </cell>
          <cell r="R10">
            <v>1</v>
          </cell>
          <cell r="T10">
            <v>20</v>
          </cell>
        </row>
        <row r="11">
          <cell r="B11" t="str">
            <v>BA-GBIL-5NA (5r)</v>
          </cell>
          <cell r="C11" t="str">
            <v>Katka Belešová</v>
          </cell>
          <cell r="D11">
            <v>949703612</v>
          </cell>
          <cell r="E11" t="str">
            <v>belesovakatuska@gmail.com</v>
          </cell>
          <cell r="F11" t="str">
            <v>K</v>
          </cell>
          <cell r="G11" t="str">
            <v>z</v>
          </cell>
          <cell r="H11">
            <v>45009</v>
          </cell>
          <cell r="I11" t="str">
            <v>JUN</v>
          </cell>
          <cell r="J11" t="str">
            <v>JUN</v>
          </cell>
          <cell r="L11" t="str">
            <v>T</v>
          </cell>
          <cell r="M11" t="str">
            <v>MSB</v>
          </cell>
          <cell r="Q11" t="str">
            <v>BA-GBIL-5NA (5r)</v>
          </cell>
          <cell r="R11">
            <v>1</v>
          </cell>
          <cell r="T11">
            <v>20</v>
          </cell>
        </row>
        <row r="12">
          <cell r="B12" t="str">
            <v>BA-GBIL-5NA (5r)</v>
          </cell>
          <cell r="C12" t="str">
            <v>Mgr. Martin Lauko</v>
          </cell>
          <cell r="D12">
            <v>907164373</v>
          </cell>
          <cell r="E12" t="str">
            <v>lauko.martin@gmail.com</v>
          </cell>
          <cell r="F12" t="str">
            <v>K</v>
          </cell>
          <cell r="G12" t="str">
            <v>z</v>
          </cell>
          <cell r="L12" t="str">
            <v>T</v>
          </cell>
          <cell r="Q12" t="str">
            <v>BA-GBIL-5NA (5r)</v>
          </cell>
          <cell r="R12">
            <v>1</v>
          </cell>
          <cell r="T12">
            <v>20</v>
          </cell>
        </row>
        <row r="13">
          <cell r="B13" t="str">
            <v>BA-GBIL-5NB</v>
          </cell>
          <cell r="C13" t="str">
            <v>Natália Hubková</v>
          </cell>
          <cell r="D13">
            <v>904624272</v>
          </cell>
          <cell r="E13" t="str">
            <v>n.hubkova2@gmail.com</v>
          </cell>
          <cell r="F13" t="str">
            <v/>
          </cell>
          <cell r="G13" t="str">
            <v/>
          </cell>
          <cell r="H13">
            <v>45077</v>
          </cell>
          <cell r="I13" t="str">
            <v>MAJ</v>
          </cell>
          <cell r="J13" t="str">
            <v>JUN</v>
          </cell>
          <cell r="K13" t="str">
            <v>JUN</v>
          </cell>
          <cell r="L13" t="str">
            <v>MAJU</v>
          </cell>
          <cell r="Q13" t="str">
            <v/>
          </cell>
          <cell r="R13">
            <v>0</v>
          </cell>
          <cell r="T13">
            <v>0</v>
          </cell>
        </row>
        <row r="14">
          <cell r="B14" t="str">
            <v>BA-GFGL-4AO</v>
          </cell>
          <cell r="C14" t="str">
            <v>Jasmína Okanovičová</v>
          </cell>
          <cell r="D14">
            <v>908815084</v>
          </cell>
          <cell r="E14" t="str">
            <v>okanovicova56@gmail.com</v>
          </cell>
          <cell r="F14" t="str">
            <v>K</v>
          </cell>
          <cell r="G14" t="str">
            <v>z</v>
          </cell>
          <cell r="H14">
            <v>44991</v>
          </cell>
          <cell r="I14" t="str">
            <v>MAR</v>
          </cell>
          <cell r="J14" t="str">
            <v>MAR</v>
          </cell>
          <cell r="L14" t="str">
            <v>T</v>
          </cell>
          <cell r="M14" t="str">
            <v>MSb</v>
          </cell>
          <cell r="N14" t="str">
            <v>F</v>
          </cell>
          <cell r="Q14" t="str">
            <v>BA-GFGL-4AO</v>
          </cell>
          <cell r="R14">
            <v>1</v>
          </cell>
          <cell r="T14">
            <v>20</v>
          </cell>
        </row>
        <row r="15">
          <cell r="B15" t="str">
            <v>BA-GFGL-4AO</v>
          </cell>
          <cell r="C15" t="str">
            <v>Gabriela Šušoiová</v>
          </cell>
          <cell r="D15">
            <v>908950841</v>
          </cell>
          <cell r="E15" t="str">
            <v>gabika.susolova@gmail.com</v>
          </cell>
          <cell r="F15" t="str">
            <v>K</v>
          </cell>
          <cell r="G15" t="str">
            <v>z</v>
          </cell>
          <cell r="L15" t="str">
            <v>T</v>
          </cell>
          <cell r="Q15" t="str">
            <v>BA-GFGL-4AO</v>
          </cell>
          <cell r="R15">
            <v>1</v>
          </cell>
          <cell r="T15">
            <v>20</v>
          </cell>
        </row>
        <row r="16">
          <cell r="B16" t="str">
            <v>BA-GFGL-5AS (5r)</v>
          </cell>
          <cell r="C16" t="str">
            <v>Viktória Lamperová</v>
          </cell>
          <cell r="D16">
            <v>903903500</v>
          </cell>
          <cell r="E16" t="str">
            <v>viktoria.lamperova@gmail.com</v>
          </cell>
          <cell r="F16" t="str">
            <v>K</v>
          </cell>
          <cell r="G16" t="str">
            <v>Z</v>
          </cell>
          <cell r="H16">
            <v>44988</v>
          </cell>
          <cell r="I16" t="str">
            <v>MAJ</v>
          </cell>
          <cell r="J16" t="str">
            <v>AUG</v>
          </cell>
          <cell r="L16" t="str">
            <v>T</v>
          </cell>
          <cell r="M16" t="str">
            <v>MSB</v>
          </cell>
          <cell r="Q16" t="str">
            <v>BA-GFGL-5AS (5r)</v>
          </cell>
          <cell r="R16">
            <v>1</v>
          </cell>
          <cell r="T16">
            <v>20</v>
          </cell>
        </row>
        <row r="17">
          <cell r="B17" t="str">
            <v>BA-GFGL-5BS (5r)</v>
          </cell>
          <cell r="C17" t="str">
            <v>Laura Semancová</v>
          </cell>
          <cell r="D17">
            <v>919288800</v>
          </cell>
          <cell r="E17" t="str">
            <v>semancova.laura@gmail.com</v>
          </cell>
          <cell r="F17" t="str">
            <v>K</v>
          </cell>
          <cell r="G17" t="str">
            <v>z</v>
          </cell>
          <cell r="H17">
            <v>45007</v>
          </cell>
          <cell r="I17" t="str">
            <v>MAJ</v>
          </cell>
          <cell r="J17" t="str">
            <v>JUL</v>
          </cell>
          <cell r="L17" t="str">
            <v>T</v>
          </cell>
          <cell r="Q17" t="str">
            <v>BA-GFGL-5BS (5r)</v>
          </cell>
          <cell r="R17">
            <v>1</v>
          </cell>
          <cell r="T17">
            <v>20</v>
          </cell>
        </row>
        <row r="18">
          <cell r="B18" t="str">
            <v>BA-GHUB-OKT</v>
          </cell>
          <cell r="C18" t="str">
            <v>Katarína Švrčková</v>
          </cell>
          <cell r="D18">
            <v>917978595</v>
          </cell>
          <cell r="E18" t="str">
            <v>kaca.svrckova@gmail.com</v>
          </cell>
          <cell r="F18" t="str">
            <v>K</v>
          </cell>
          <cell r="G18" t="str">
            <v>z</v>
          </cell>
          <cell r="H18">
            <v>45007</v>
          </cell>
          <cell r="I18" t="str">
            <v>MAJ</v>
          </cell>
          <cell r="J18" t="str">
            <v>JUN</v>
          </cell>
          <cell r="L18" t="str">
            <v>T</v>
          </cell>
          <cell r="M18" t="str">
            <v>MSB</v>
          </cell>
          <cell r="O18" t="str">
            <v>2S</v>
          </cell>
          <cell r="Q18" t="str">
            <v>BA-GHUB-OKT</v>
          </cell>
          <cell r="R18">
            <v>1</v>
          </cell>
          <cell r="T18">
            <v>20</v>
          </cell>
        </row>
        <row r="19">
          <cell r="B19" t="str">
            <v>BA-GIH-4C</v>
          </cell>
          <cell r="C19" t="str">
            <v>Vanessa Mrázová</v>
          </cell>
          <cell r="D19">
            <v>907839237</v>
          </cell>
          <cell r="E19" t="str">
            <v>vanessa.mrazova7@gmail.com</v>
          </cell>
          <cell r="F19" t="str">
            <v>K</v>
          </cell>
          <cell r="G19" t="str">
            <v>z</v>
          </cell>
          <cell r="I19" t="str">
            <v>MAR</v>
          </cell>
          <cell r="J19" t="str">
            <v>MAR</v>
          </cell>
          <cell r="K19" t="str">
            <v>MAR</v>
          </cell>
          <cell r="L19" t="str">
            <v>T</v>
          </cell>
          <cell r="Q19" t="str">
            <v>BA-GIH-4C</v>
          </cell>
          <cell r="R19">
            <v>1</v>
          </cell>
          <cell r="T19">
            <v>20</v>
          </cell>
        </row>
        <row r="20">
          <cell r="B20" t="str">
            <v>BA-GLN-OKT A</v>
          </cell>
          <cell r="C20" t="str">
            <v>Sára Tisovská</v>
          </cell>
          <cell r="D20">
            <v>908949193</v>
          </cell>
          <cell r="E20" t="str">
            <v>sarka.tisovska@icloud.com</v>
          </cell>
          <cell r="F20" t="str">
            <v/>
          </cell>
          <cell r="G20" t="str">
            <v>z</v>
          </cell>
          <cell r="H20">
            <v>44972</v>
          </cell>
          <cell r="I20" t="str">
            <v>MAJ</v>
          </cell>
          <cell r="J20" t="str">
            <v>JUL</v>
          </cell>
          <cell r="L20" t="str">
            <v>T</v>
          </cell>
          <cell r="M20" t="str">
            <v>MSB</v>
          </cell>
          <cell r="Q20" t="str">
            <v>BA-GLN-OKT A</v>
          </cell>
          <cell r="R20">
            <v>1</v>
          </cell>
          <cell r="T20">
            <v>20</v>
          </cell>
        </row>
        <row r="21">
          <cell r="B21" t="str">
            <v>BA-GLN-OKT A</v>
          </cell>
          <cell r="C21" t="str">
            <v>Michaela Bérešová</v>
          </cell>
          <cell r="D21">
            <v>918797312</v>
          </cell>
          <cell r="E21" t="str">
            <v>misaberes9@gmail.com</v>
          </cell>
          <cell r="F21" t="str">
            <v/>
          </cell>
          <cell r="G21" t="str">
            <v>z</v>
          </cell>
          <cell r="L21" t="str">
            <v>T</v>
          </cell>
          <cell r="Q21" t="str">
            <v>BA-GLN-OKT A</v>
          </cell>
          <cell r="R21">
            <v>1</v>
          </cell>
          <cell r="T21">
            <v>20</v>
          </cell>
        </row>
        <row r="22">
          <cell r="B22" t="str">
            <v>BA-GLN-OKT B</v>
          </cell>
          <cell r="C22" t="str">
            <v>Mariana Lengyelová</v>
          </cell>
          <cell r="D22">
            <v>949607227</v>
          </cell>
          <cell r="E22" t="str">
            <v>mariana.lengyelovaa@gmail.com</v>
          </cell>
          <cell r="F22" t="str">
            <v/>
          </cell>
          <cell r="G22" t="str">
            <v>z</v>
          </cell>
          <cell r="H22">
            <v>44980</v>
          </cell>
          <cell r="I22" t="str">
            <v>MAJ</v>
          </cell>
          <cell r="J22" t="str">
            <v>JUN</v>
          </cell>
          <cell r="L22" t="str">
            <v>T</v>
          </cell>
          <cell r="M22" t="str">
            <v>MSB</v>
          </cell>
          <cell r="O22" t="str">
            <v>2S</v>
          </cell>
          <cell r="Q22" t="str">
            <v>BA-GLN-OKT B</v>
          </cell>
          <cell r="R22">
            <v>1</v>
          </cell>
          <cell r="T22">
            <v>20</v>
          </cell>
        </row>
        <row r="23">
          <cell r="B23" t="str">
            <v>BA-GLS-5E (5r)</v>
          </cell>
          <cell r="C23" t="str">
            <v>Adriana Motúzová</v>
          </cell>
          <cell r="D23">
            <v>903978932</v>
          </cell>
          <cell r="E23" t="str">
            <v>motuzova.adriana@gmail.com</v>
          </cell>
          <cell r="F23" t="str">
            <v>K</v>
          </cell>
          <cell r="G23" t="str">
            <v>z</v>
          </cell>
          <cell r="H23">
            <v>45000</v>
          </cell>
          <cell r="I23" t="str">
            <v>APR</v>
          </cell>
          <cell r="J23" t="str">
            <v>JUN</v>
          </cell>
          <cell r="K23" t="str">
            <v>MAJ</v>
          </cell>
          <cell r="L23" t="str">
            <v>T</v>
          </cell>
          <cell r="M23" t="str">
            <v>MSB</v>
          </cell>
          <cell r="N23" t="str">
            <v>F</v>
          </cell>
          <cell r="Q23" t="str">
            <v>BA-GLS-5E (5r)</v>
          </cell>
          <cell r="R23">
            <v>1</v>
          </cell>
          <cell r="T23">
            <v>20</v>
          </cell>
        </row>
        <row r="24">
          <cell r="B24" t="str">
            <v>BA-GMET-OKT B</v>
          </cell>
          <cell r="C24" t="str">
            <v>Juraj Čabrák</v>
          </cell>
          <cell r="D24">
            <v>904820830</v>
          </cell>
          <cell r="E24" t="str">
            <v>jurkocabrak@gmail.com</v>
          </cell>
          <cell r="F24" t="str">
            <v/>
          </cell>
          <cell r="G24" t="str">
            <v>z</v>
          </cell>
          <cell r="H24">
            <v>44986</v>
          </cell>
          <cell r="I24" t="str">
            <v>MAR</v>
          </cell>
          <cell r="J24" t="str">
            <v>SEP</v>
          </cell>
          <cell r="K24" t="str">
            <v>SEP</v>
          </cell>
          <cell r="L24" t="str">
            <v>T</v>
          </cell>
          <cell r="M24" t="str">
            <v>MSB</v>
          </cell>
          <cell r="N24" t="str">
            <v>F</v>
          </cell>
          <cell r="Q24" t="str">
            <v>BA-GMET-OKT B</v>
          </cell>
          <cell r="R24">
            <v>1</v>
          </cell>
          <cell r="T24">
            <v>20</v>
          </cell>
        </row>
        <row r="25">
          <cell r="B25" t="str">
            <v>BA-GMET-OKT B</v>
          </cell>
          <cell r="C25" t="str">
            <v>Jakub Kristak</v>
          </cell>
          <cell r="D25">
            <v>915348015</v>
          </cell>
          <cell r="E25" t="str">
            <v>jakubko.kristak@gmail.com</v>
          </cell>
          <cell r="F25" t="str">
            <v/>
          </cell>
          <cell r="G25" t="str">
            <v>z</v>
          </cell>
          <cell r="L25" t="str">
            <v>T</v>
          </cell>
          <cell r="Q25" t="str">
            <v>BA-GMET-OKT B</v>
          </cell>
          <cell r="R25">
            <v>1</v>
          </cell>
          <cell r="T25">
            <v>20</v>
          </cell>
        </row>
        <row r="26">
          <cell r="B26" t="str">
            <v>BA-GPAN-5A (5r)</v>
          </cell>
          <cell r="C26" t="str">
            <v>Emma Zwinger</v>
          </cell>
          <cell r="D26">
            <v>907732588</v>
          </cell>
          <cell r="E26" t="str">
            <v>emma.zwinger@gmail.com</v>
          </cell>
          <cell r="F26" t="str">
            <v/>
          </cell>
          <cell r="G26" t="str">
            <v>z</v>
          </cell>
          <cell r="I26" t="str">
            <v>JUL</v>
          </cell>
          <cell r="J26" t="str">
            <v>JUL</v>
          </cell>
          <cell r="L26" t="str">
            <v>T</v>
          </cell>
          <cell r="M26" t="str">
            <v>MSB</v>
          </cell>
          <cell r="Q26" t="str">
            <v>BA-GPAN-5A (5r)</v>
          </cell>
          <cell r="R26">
            <v>1</v>
          </cell>
          <cell r="T26">
            <v>20</v>
          </cell>
        </row>
        <row r="27">
          <cell r="B27" t="str">
            <v>BA-GPAN-5A (5r)</v>
          </cell>
          <cell r="C27" t="str">
            <v>Laura Dešťová</v>
          </cell>
          <cell r="D27">
            <v>949536767</v>
          </cell>
          <cell r="E27" t="str">
            <v>laura.destova1@gmail.com</v>
          </cell>
          <cell r="F27" t="str">
            <v/>
          </cell>
          <cell r="G27" t="str">
            <v>z</v>
          </cell>
          <cell r="L27" t="str">
            <v>T</v>
          </cell>
          <cell r="Q27" t="str">
            <v>BA-GPAN-5A (5r)</v>
          </cell>
          <cell r="R27">
            <v>1</v>
          </cell>
          <cell r="T27">
            <v>20</v>
          </cell>
        </row>
        <row r="28">
          <cell r="B28" t="str">
            <v>BA-GPAN-OKT B</v>
          </cell>
          <cell r="C28" t="str">
            <v>Ema Beke</v>
          </cell>
          <cell r="D28">
            <v>904944648</v>
          </cell>
          <cell r="E28" t="str">
            <v>ema@beke.info</v>
          </cell>
          <cell r="F28" t="str">
            <v/>
          </cell>
          <cell r="G28" t="str">
            <v>z</v>
          </cell>
          <cell r="H28">
            <v>45197</v>
          </cell>
          <cell r="I28" t="str">
            <v>SEP</v>
          </cell>
          <cell r="J28" t="str">
            <v>SEP</v>
          </cell>
          <cell r="K28" t="str">
            <v>SEP</v>
          </cell>
          <cell r="L28" t="str">
            <v>T</v>
          </cell>
          <cell r="M28" t="str">
            <v>MSB</v>
          </cell>
          <cell r="Q28" t="str">
            <v>BA-GPAN-OKT B</v>
          </cell>
          <cell r="R28">
            <v>1</v>
          </cell>
          <cell r="T28">
            <v>20</v>
          </cell>
        </row>
        <row r="29">
          <cell r="B29" t="str">
            <v>BA-GSKAL-OKT A</v>
          </cell>
          <cell r="C29" t="str">
            <v>Mia Armitage</v>
          </cell>
          <cell r="D29">
            <v>940316820</v>
          </cell>
          <cell r="E29" t="str">
            <v>armitagegirls@gmail.com</v>
          </cell>
          <cell r="F29" t="str">
            <v>K</v>
          </cell>
          <cell r="G29" t="str">
            <v>z</v>
          </cell>
          <cell r="H29">
            <v>45000</v>
          </cell>
          <cell r="I29" t="str">
            <v>MAJ</v>
          </cell>
          <cell r="J29" t="str">
            <v>JUN</v>
          </cell>
          <cell r="L29" t="str">
            <v>T</v>
          </cell>
          <cell r="M29" t="str">
            <v>MSB</v>
          </cell>
          <cell r="O29" t="str">
            <v>2S</v>
          </cell>
          <cell r="Q29" t="str">
            <v>BA-GSKAL-OKT A</v>
          </cell>
          <cell r="R29">
            <v>1</v>
          </cell>
          <cell r="T29">
            <v>20</v>
          </cell>
        </row>
        <row r="30">
          <cell r="B30" t="str">
            <v>BA-GSKAL-OKT C</v>
          </cell>
          <cell r="C30" t="str">
            <v>Viola Lacková</v>
          </cell>
          <cell r="D30">
            <v>944995949</v>
          </cell>
          <cell r="E30" t="str">
            <v>vivi.lackova@gmail.com</v>
          </cell>
          <cell r="F30" t="str">
            <v>K</v>
          </cell>
          <cell r="G30" t="str">
            <v>z</v>
          </cell>
          <cell r="H30">
            <v>44998</v>
          </cell>
          <cell r="I30" t="str">
            <v>JUN</v>
          </cell>
          <cell r="J30" t="str">
            <v>JUL</v>
          </cell>
          <cell r="L30" t="str">
            <v>T</v>
          </cell>
          <cell r="M30" t="str">
            <v>MSB</v>
          </cell>
          <cell r="O30" t="str">
            <v>2S</v>
          </cell>
          <cell r="Q30" t="str">
            <v>BA-GSKAL-OKT C</v>
          </cell>
          <cell r="R30">
            <v>1</v>
          </cell>
          <cell r="T30">
            <v>20</v>
          </cell>
        </row>
        <row r="31">
          <cell r="B31" t="str">
            <v>BA-GSU-4A</v>
          </cell>
          <cell r="C31" t="str">
            <v>Alžbeta Hranáčová</v>
          </cell>
          <cell r="D31">
            <v>919441544</v>
          </cell>
          <cell r="E31" t="str">
            <v>alzbeta.hranac@gmail.com</v>
          </cell>
          <cell r="F31" t="str">
            <v>K</v>
          </cell>
          <cell r="G31" t="str">
            <v>z</v>
          </cell>
          <cell r="H31">
            <v>45001</v>
          </cell>
          <cell r="I31" t="str">
            <v>JUN</v>
          </cell>
          <cell r="J31" t="str">
            <v>JUN</v>
          </cell>
          <cell r="L31" t="str">
            <v>T</v>
          </cell>
          <cell r="Q31" t="str">
            <v>BA-GSU-4A</v>
          </cell>
          <cell r="R31">
            <v>1</v>
          </cell>
          <cell r="T31">
            <v>20</v>
          </cell>
        </row>
        <row r="32">
          <cell r="B32" t="str">
            <v>BA-GsvR-OKT</v>
          </cell>
          <cell r="C32" t="str">
            <v>Karin Singhoferová</v>
          </cell>
          <cell r="D32">
            <v>915326335</v>
          </cell>
          <cell r="E32" t="str">
            <v>karin.singhoferova@gmail.com</v>
          </cell>
          <cell r="F32" t="str">
            <v/>
          </cell>
          <cell r="G32" t="str">
            <v>z</v>
          </cell>
          <cell r="H32">
            <v>45015</v>
          </cell>
          <cell r="I32" t="str">
            <v>MAR</v>
          </cell>
          <cell r="J32" t="str">
            <v>APR</v>
          </cell>
          <cell r="K32" t="str">
            <v>MAR</v>
          </cell>
          <cell r="L32" t="str">
            <v>T</v>
          </cell>
          <cell r="M32" t="str">
            <v>MSB</v>
          </cell>
          <cell r="N32" t="str">
            <v>F</v>
          </cell>
          <cell r="Q32" t="str">
            <v>BA-GsvR-OKT</v>
          </cell>
          <cell r="R32">
            <v>1</v>
          </cell>
          <cell r="T32">
            <v>20</v>
          </cell>
        </row>
        <row r="33">
          <cell r="B33" t="str">
            <v>BA-OADUD-4A</v>
          </cell>
          <cell r="C33" t="str">
            <v>Laura Stanislavská</v>
          </cell>
          <cell r="D33">
            <v>904046224</v>
          </cell>
          <cell r="E33" t="str">
            <v>larvocent@gmail.com</v>
          </cell>
          <cell r="F33" t="str">
            <v/>
          </cell>
          <cell r="G33" t="str">
            <v>z</v>
          </cell>
          <cell r="H33">
            <v>44963</v>
          </cell>
          <cell r="I33" t="str">
            <v>FEB</v>
          </cell>
          <cell r="J33" t="str">
            <v>MAJ</v>
          </cell>
          <cell r="K33" t="str">
            <v>FEB</v>
          </cell>
          <cell r="L33" t="str">
            <v>T</v>
          </cell>
          <cell r="M33" t="str">
            <v>MSB</v>
          </cell>
          <cell r="N33" t="str">
            <v>F</v>
          </cell>
          <cell r="Q33" t="str">
            <v>BA-OADUD-4A</v>
          </cell>
          <cell r="R33">
            <v>1</v>
          </cell>
          <cell r="T33">
            <v>20</v>
          </cell>
        </row>
        <row r="34">
          <cell r="B34" t="str">
            <v>BA-OADUD-4B</v>
          </cell>
          <cell r="C34" t="str">
            <v>Simona Sýkorová</v>
          </cell>
          <cell r="D34">
            <v>949286825</v>
          </cell>
          <cell r="E34" t="str">
            <v>simonasykorova3@gmail.com</v>
          </cell>
          <cell r="F34" t="str">
            <v>K</v>
          </cell>
          <cell r="G34" t="str">
            <v>z</v>
          </cell>
          <cell r="H34">
            <v>44995</v>
          </cell>
          <cell r="I34" t="str">
            <v>MAJ</v>
          </cell>
          <cell r="J34" t="str">
            <v>MAJ</v>
          </cell>
          <cell r="L34" t="str">
            <v>T</v>
          </cell>
          <cell r="M34" t="str">
            <v>MSB</v>
          </cell>
          <cell r="Q34" t="str">
            <v>BA-OADUD-4B</v>
          </cell>
          <cell r="R34">
            <v>1</v>
          </cell>
          <cell r="T34">
            <v>20</v>
          </cell>
        </row>
        <row r="35">
          <cell r="B35" t="str">
            <v>BA-OADUD-4C</v>
          </cell>
          <cell r="C35" t="str">
            <v>Timea Holíková</v>
          </cell>
          <cell r="D35">
            <v>948389324</v>
          </cell>
          <cell r="E35" t="str">
            <v>timinocka111@gmail.com</v>
          </cell>
          <cell r="F35" t="str">
            <v>K</v>
          </cell>
          <cell r="G35" t="str">
            <v>z</v>
          </cell>
          <cell r="H35">
            <v>44994</v>
          </cell>
          <cell r="I35" t="str">
            <v>APR</v>
          </cell>
          <cell r="J35" t="str">
            <v>Maj</v>
          </cell>
          <cell r="L35" t="str">
            <v>T</v>
          </cell>
          <cell r="M35" t="str">
            <v>MSB</v>
          </cell>
          <cell r="Q35" t="str">
            <v>BA-OADUD-4C</v>
          </cell>
          <cell r="R35">
            <v>1</v>
          </cell>
          <cell r="T35">
            <v>20</v>
          </cell>
        </row>
        <row r="36">
          <cell r="B36" t="str">
            <v>BA-OAIK-5D (5r)</v>
          </cell>
          <cell r="C36" t="str">
            <v>Ema Dudášová</v>
          </cell>
          <cell r="D36">
            <v>908280047</v>
          </cell>
          <cell r="E36" t="str">
            <v>emadudasova111@gmail.com</v>
          </cell>
          <cell r="F36" t="str">
            <v/>
          </cell>
          <cell r="G36" t="str">
            <v>z</v>
          </cell>
          <cell r="H36">
            <v>44971</v>
          </cell>
          <cell r="I36" t="str">
            <v>APR</v>
          </cell>
          <cell r="J36" t="str">
            <v>APR</v>
          </cell>
          <cell r="K36" t="str">
            <v>MAR</v>
          </cell>
          <cell r="L36" t="str">
            <v>T</v>
          </cell>
          <cell r="M36" t="str">
            <v>SB B</v>
          </cell>
          <cell r="N36" t="str">
            <v>F</v>
          </cell>
          <cell r="Q36" t="str">
            <v>BA-OAIK-5D (5r)</v>
          </cell>
          <cell r="R36">
            <v>1</v>
          </cell>
          <cell r="T36">
            <v>20</v>
          </cell>
        </row>
        <row r="37">
          <cell r="B37" t="str">
            <v>BA-OAN-4B</v>
          </cell>
          <cell r="C37" t="str">
            <v>Viviana Pírová</v>
          </cell>
          <cell r="D37">
            <v>940523233</v>
          </cell>
          <cell r="E37" t="str">
            <v>vivien.pirova@gmail.com</v>
          </cell>
          <cell r="F37" t="str">
            <v/>
          </cell>
          <cell r="G37" t="str">
            <v>z</v>
          </cell>
          <cell r="H37">
            <v>45197</v>
          </cell>
          <cell r="I37" t="str">
            <v>SEP</v>
          </cell>
          <cell r="J37" t="str">
            <v>SEP</v>
          </cell>
          <cell r="K37" t="str">
            <v>SEP</v>
          </cell>
          <cell r="L37" t="str">
            <v>T</v>
          </cell>
          <cell r="Q37" t="str">
            <v>BA-OAN-4B</v>
          </cell>
          <cell r="R37">
            <v>1</v>
          </cell>
          <cell r="T37">
            <v>20</v>
          </cell>
        </row>
        <row r="38">
          <cell r="B38" t="str">
            <v>BA-OAN-4C</v>
          </cell>
          <cell r="C38" t="str">
            <v xml:space="preserve">Diana Slobodová </v>
          </cell>
          <cell r="D38">
            <v>918583738</v>
          </cell>
          <cell r="E38" t="str">
            <v>slobodovadiana@icloud.com</v>
          </cell>
          <cell r="F38" t="str">
            <v/>
          </cell>
          <cell r="G38" t="str">
            <v>z</v>
          </cell>
          <cell r="H38">
            <v>45005</v>
          </cell>
          <cell r="I38" t="str">
            <v>APR</v>
          </cell>
          <cell r="J38" t="str">
            <v>AUG</v>
          </cell>
          <cell r="K38" t="str">
            <v>APR</v>
          </cell>
          <cell r="L38" t="str">
            <v>T</v>
          </cell>
          <cell r="M38" t="str">
            <v>MSB</v>
          </cell>
          <cell r="N38" t="str">
            <v>F</v>
          </cell>
          <cell r="Q38" t="str">
            <v>BA-OAN-4C</v>
          </cell>
          <cell r="R38">
            <v>1</v>
          </cell>
          <cell r="T38">
            <v>20</v>
          </cell>
        </row>
        <row r="39">
          <cell r="B39" t="str">
            <v>BA-OARAC-4A</v>
          </cell>
          <cell r="C39" t="str">
            <v>Ing. Alena Horáčková, PhD.</v>
          </cell>
          <cell r="D39">
            <v>905972729</v>
          </cell>
          <cell r="E39" t="str">
            <v>horackovaalenka@gmail.com</v>
          </cell>
          <cell r="F39" t="str">
            <v/>
          </cell>
          <cell r="G39" t="str">
            <v>z</v>
          </cell>
          <cell r="H39">
            <v>45009</v>
          </cell>
          <cell r="I39" t="str">
            <v>MAR</v>
          </cell>
          <cell r="J39" t="str">
            <v>APR</v>
          </cell>
          <cell r="K39" t="str">
            <v>MAR</v>
          </cell>
          <cell r="L39" t="str">
            <v>T</v>
          </cell>
          <cell r="Q39" t="str">
            <v>BA-OARAC-4A</v>
          </cell>
          <cell r="R39">
            <v>1</v>
          </cell>
          <cell r="T39">
            <v>20</v>
          </cell>
        </row>
        <row r="40">
          <cell r="B40" t="str">
            <v>BA-OARAC-4B</v>
          </cell>
          <cell r="C40" t="str">
            <v>Nina Fekete</v>
          </cell>
          <cell r="D40">
            <v>911553703</v>
          </cell>
          <cell r="E40" t="str">
            <v>feketocka@gmail.com</v>
          </cell>
          <cell r="F40" t="str">
            <v>K</v>
          </cell>
          <cell r="G40" t="str">
            <v>z</v>
          </cell>
          <cell r="I40" t="str">
            <v>AUG</v>
          </cell>
          <cell r="J40" t="str">
            <v>AUG</v>
          </cell>
          <cell r="N40" t="str">
            <v>F</v>
          </cell>
          <cell r="Q40" t="str">
            <v/>
          </cell>
          <cell r="R40">
            <v>0</v>
          </cell>
          <cell r="T40">
            <v>0</v>
          </cell>
        </row>
        <row r="41">
          <cell r="B41" t="str">
            <v>BA-OARAC-4C</v>
          </cell>
          <cell r="C41" t="str">
            <v>Sofia Grujbárová</v>
          </cell>
          <cell r="D41">
            <v>904653200</v>
          </cell>
          <cell r="E41" t="str">
            <v>grujbarovasofia@gmail.com</v>
          </cell>
          <cell r="F41" t="str">
            <v>K</v>
          </cell>
          <cell r="G41" t="str">
            <v>z</v>
          </cell>
          <cell r="H41">
            <v>45068</v>
          </cell>
          <cell r="I41" t="str">
            <v>MAJ</v>
          </cell>
          <cell r="J41" t="str">
            <v>JUN</v>
          </cell>
          <cell r="L41" t="str">
            <v>T</v>
          </cell>
          <cell r="N41" t="str">
            <v>F</v>
          </cell>
          <cell r="Q41" t="str">
            <v>BA-OARAC-4C</v>
          </cell>
          <cell r="R41">
            <v>1</v>
          </cell>
          <cell r="T41">
            <v>20</v>
          </cell>
        </row>
        <row r="42">
          <cell r="B42" t="str">
            <v>BA-PED-4A</v>
          </cell>
          <cell r="C42" t="str">
            <v>Viktória Kissová</v>
          </cell>
          <cell r="D42">
            <v>917999244</v>
          </cell>
          <cell r="E42" t="str">
            <v>kissovavikina@gmail.com</v>
          </cell>
          <cell r="F42" t="str">
            <v>K</v>
          </cell>
          <cell r="G42" t="str">
            <v>z</v>
          </cell>
          <cell r="H42">
            <v>45016</v>
          </cell>
          <cell r="I42" t="str">
            <v>MAJ</v>
          </cell>
          <cell r="J42" t="str">
            <v>JUN</v>
          </cell>
          <cell r="L42" t="str">
            <v>T</v>
          </cell>
          <cell r="M42" t="str">
            <v>MSB</v>
          </cell>
          <cell r="N42" t="str">
            <v>F</v>
          </cell>
          <cell r="O42" t="str">
            <v>2S</v>
          </cell>
          <cell r="Q42" t="str">
            <v>BA-PED-4A</v>
          </cell>
          <cell r="R42">
            <v>1</v>
          </cell>
          <cell r="T42">
            <v>20</v>
          </cell>
        </row>
        <row r="43">
          <cell r="B43" t="str">
            <v>BA-PED-4D</v>
          </cell>
          <cell r="C43" t="str">
            <v>Radka Vizváryová</v>
          </cell>
          <cell r="D43">
            <v>917922089</v>
          </cell>
          <cell r="E43" t="str">
            <v>radkaviz08@gmail.com</v>
          </cell>
          <cell r="F43" t="str">
            <v>K</v>
          </cell>
          <cell r="G43" t="str">
            <v>z</v>
          </cell>
          <cell r="H43">
            <v>45016</v>
          </cell>
          <cell r="I43" t="str">
            <v>APR</v>
          </cell>
          <cell r="J43" t="str">
            <v>AUG</v>
          </cell>
          <cell r="L43" t="str">
            <v>T</v>
          </cell>
          <cell r="M43" t="str">
            <v>MSB</v>
          </cell>
          <cell r="N43" t="str">
            <v>F</v>
          </cell>
          <cell r="Q43" t="str">
            <v>BA-PED-4D</v>
          </cell>
          <cell r="R43">
            <v>1</v>
          </cell>
          <cell r="T43">
            <v>20</v>
          </cell>
        </row>
        <row r="44">
          <cell r="B44" t="str">
            <v>BA-SG-4A</v>
          </cell>
          <cell r="C44" t="str">
            <v>Vladimír Kordik</v>
          </cell>
          <cell r="D44">
            <v>903556172</v>
          </cell>
          <cell r="E44" t="str">
            <v>vk.anon@outlook.com</v>
          </cell>
          <cell r="F44" t="str">
            <v/>
          </cell>
          <cell r="G44" t="str">
            <v>z</v>
          </cell>
          <cell r="I44" t="str">
            <v>budu</v>
          </cell>
          <cell r="J44" t="str">
            <v>AUG</v>
          </cell>
          <cell r="K44" t="str">
            <v>JUL</v>
          </cell>
          <cell r="L44" t="str">
            <v>T</v>
          </cell>
          <cell r="Q44" t="str">
            <v>BA-SG-4A</v>
          </cell>
          <cell r="R44">
            <v>1</v>
          </cell>
          <cell r="T44">
            <v>20</v>
          </cell>
        </row>
        <row r="45">
          <cell r="B45" t="str">
            <v>BA-SGČ-5B (5r)</v>
          </cell>
          <cell r="C45" t="str">
            <v>Bianca Froncová</v>
          </cell>
          <cell r="D45">
            <v>903266026</v>
          </cell>
          <cell r="E45" t="str">
            <v>froncovabianca2@gmail.com</v>
          </cell>
          <cell r="F45" t="str">
            <v>K</v>
          </cell>
          <cell r="G45" t="str">
            <v>z</v>
          </cell>
          <cell r="I45" t="str">
            <v>MAJ</v>
          </cell>
          <cell r="J45" t="str">
            <v>AUG</v>
          </cell>
          <cell r="L45" t="str">
            <v>T</v>
          </cell>
          <cell r="M45" t="str">
            <v>MSB</v>
          </cell>
          <cell r="O45" t="str">
            <v>PD</v>
          </cell>
          <cell r="Q45" t="str">
            <v>BA-SGČ-5B (5r)</v>
          </cell>
          <cell r="R45">
            <v>1</v>
          </cell>
          <cell r="T45">
            <v>20</v>
          </cell>
        </row>
        <row r="46">
          <cell r="B46" t="str">
            <v>BA-SOSFAR-4PK</v>
          </cell>
          <cell r="C46" t="str">
            <v>Veronika Borkaová</v>
          </cell>
          <cell r="D46">
            <v>910660160</v>
          </cell>
          <cell r="E46" t="str">
            <v>veronka.borkaova@gmail.com</v>
          </cell>
          <cell r="F46" t="str">
            <v/>
          </cell>
          <cell r="G46" t="str">
            <v>z</v>
          </cell>
          <cell r="H46">
            <v>45188</v>
          </cell>
          <cell r="I46" t="str">
            <v>SEP</v>
          </cell>
          <cell r="J46" t="str">
            <v>SEP</v>
          </cell>
          <cell r="K46" t="str">
            <v>SEP</v>
          </cell>
          <cell r="L46" t="str">
            <v>T</v>
          </cell>
          <cell r="M46" t="str">
            <v>MSB</v>
          </cell>
          <cell r="Q46" t="str">
            <v>BA-SOSFAR-4PK</v>
          </cell>
          <cell r="R46">
            <v>1</v>
          </cell>
          <cell r="T46">
            <v>20</v>
          </cell>
        </row>
        <row r="47">
          <cell r="B47" t="str">
            <v>BA-SOSCH-4A</v>
          </cell>
          <cell r="C47" t="str">
            <v>Rebeka Uhliarová</v>
          </cell>
          <cell r="D47">
            <v>903955482</v>
          </cell>
          <cell r="E47" t="str">
            <v>rebeka.uhliarova@gmail.com</v>
          </cell>
          <cell r="F47" t="str">
            <v>K</v>
          </cell>
          <cell r="G47" t="str">
            <v>z</v>
          </cell>
          <cell r="H47">
            <v>44993</v>
          </cell>
          <cell r="I47" t="str">
            <v>MAJ</v>
          </cell>
          <cell r="J47" t="str">
            <v>JUL</v>
          </cell>
          <cell r="K47" t="str">
            <v>JUN</v>
          </cell>
          <cell r="L47" t="str">
            <v>T</v>
          </cell>
          <cell r="M47" t="str">
            <v>MSB</v>
          </cell>
          <cell r="Q47" t="str">
            <v>BA-SOSCH-4A</v>
          </cell>
          <cell r="R47">
            <v>1</v>
          </cell>
          <cell r="T47">
            <v>20</v>
          </cell>
        </row>
        <row r="48">
          <cell r="B48" t="str">
            <v>BA-SOSCH-4B</v>
          </cell>
          <cell r="C48" t="str">
            <v>Gabika Bukovcová</v>
          </cell>
          <cell r="D48">
            <v>915660811</v>
          </cell>
          <cell r="E48" t="str">
            <v>gbkbukovcova@gmail.com</v>
          </cell>
          <cell r="F48" t="str">
            <v/>
          </cell>
          <cell r="G48" t="str">
            <v>z</v>
          </cell>
          <cell r="H48">
            <v>44951</v>
          </cell>
          <cell r="I48" t="str">
            <v>MAR</v>
          </cell>
          <cell r="J48" t="str">
            <v>APR</v>
          </cell>
          <cell r="K48" t="str">
            <v>MAR</v>
          </cell>
          <cell r="L48" t="str">
            <v>T</v>
          </cell>
          <cell r="M48" t="str">
            <v>MSB</v>
          </cell>
          <cell r="N48" t="str">
            <v>F</v>
          </cell>
          <cell r="O48" t="str">
            <v>PD</v>
          </cell>
          <cell r="Q48" t="str">
            <v>BA-SOSCH-4B</v>
          </cell>
          <cell r="R48">
            <v>1</v>
          </cell>
          <cell r="T48">
            <v>20</v>
          </cell>
        </row>
        <row r="49">
          <cell r="B49" t="str">
            <v>BA-SOSCH-4C</v>
          </cell>
          <cell r="C49" t="str">
            <v>Patrik Sedmák</v>
          </cell>
          <cell r="D49">
            <v>948264586</v>
          </cell>
          <cell r="E49" t="str">
            <v>sedmakpatrik8@gmail.com</v>
          </cell>
          <cell r="F49" t="str">
            <v/>
          </cell>
          <cell r="G49" t="str">
            <v>z</v>
          </cell>
          <cell r="H49">
            <v>44951</v>
          </cell>
          <cell r="I49" t="str">
            <v>APR</v>
          </cell>
          <cell r="J49" t="str">
            <v>APR</v>
          </cell>
          <cell r="K49" t="str">
            <v>MAR</v>
          </cell>
          <cell r="L49" t="str">
            <v>T</v>
          </cell>
          <cell r="M49" t="str">
            <v>MSB</v>
          </cell>
          <cell r="N49" t="str">
            <v>F</v>
          </cell>
          <cell r="Q49" t="str">
            <v>BA-SOSCH-4C</v>
          </cell>
          <cell r="R49">
            <v>1</v>
          </cell>
          <cell r="T49">
            <v>20</v>
          </cell>
        </row>
        <row r="50">
          <cell r="B50" t="str">
            <v>BA-SOSCH-4D</v>
          </cell>
          <cell r="C50" t="str">
            <v>Júlia Baťková</v>
          </cell>
          <cell r="D50">
            <v>951019498</v>
          </cell>
          <cell r="E50" t="str">
            <v>batkovabatkova7@gmail.com</v>
          </cell>
          <cell r="F50" t="str">
            <v/>
          </cell>
          <cell r="G50" t="str">
            <v>z</v>
          </cell>
          <cell r="H50">
            <v>45133</v>
          </cell>
          <cell r="I50" t="str">
            <v>JUL</v>
          </cell>
          <cell r="J50" t="str">
            <v>AUG</v>
          </cell>
          <cell r="L50" t="str">
            <v>T</v>
          </cell>
          <cell r="Q50" t="str">
            <v>BA-SOSCH-4D</v>
          </cell>
          <cell r="R50">
            <v>1</v>
          </cell>
          <cell r="T50">
            <v>20</v>
          </cell>
        </row>
        <row r="51">
          <cell r="B51" t="str">
            <v>BA-SOSOOaM-4A</v>
          </cell>
          <cell r="C51" t="str">
            <v>Dávid Halámek</v>
          </cell>
          <cell r="D51">
            <v>907243682</v>
          </cell>
          <cell r="E51" t="str">
            <v>davusko2005@gmail.com</v>
          </cell>
          <cell r="F51" t="str">
            <v/>
          </cell>
          <cell r="G51" t="str">
            <v>z</v>
          </cell>
          <cell r="H51">
            <v>45195</v>
          </cell>
          <cell r="I51" t="str">
            <v>SEP</v>
          </cell>
          <cell r="L51" t="str">
            <v>T</v>
          </cell>
          <cell r="Q51" t="str">
            <v>BA-SOSOOaM-4A</v>
          </cell>
          <cell r="R51">
            <v>1</v>
          </cell>
          <cell r="T51">
            <v>20</v>
          </cell>
        </row>
        <row r="52">
          <cell r="B52" t="str">
            <v>BA-SOSP-4A</v>
          </cell>
          <cell r="C52" t="str">
            <v>Katarína Šimonová</v>
          </cell>
          <cell r="D52">
            <v>949645825</v>
          </cell>
          <cell r="E52" t="str">
            <v>katkasimonova112@gmail.com</v>
          </cell>
          <cell r="F52" t="str">
            <v>K</v>
          </cell>
          <cell r="G52" t="str">
            <v>z</v>
          </cell>
          <cell r="H52">
            <v>45009</v>
          </cell>
          <cell r="I52" t="str">
            <v>JUN</v>
          </cell>
          <cell r="J52" t="str">
            <v>JUL</v>
          </cell>
          <cell r="K52" t="str">
            <v>JUN</v>
          </cell>
          <cell r="L52" t="str">
            <v>T</v>
          </cell>
          <cell r="M52" t="str">
            <v>MSB</v>
          </cell>
          <cell r="O52" t="str">
            <v>2S</v>
          </cell>
          <cell r="Q52" t="str">
            <v>BA-SOSP-4A</v>
          </cell>
          <cell r="R52">
            <v>1</v>
          </cell>
          <cell r="T52">
            <v>20</v>
          </cell>
        </row>
        <row r="53">
          <cell r="B53" t="str">
            <v>BA-SOSP-4B</v>
          </cell>
          <cell r="C53" t="str">
            <v>Alex Záhorec</v>
          </cell>
          <cell r="D53">
            <v>902810833</v>
          </cell>
          <cell r="E53" t="str">
            <v>alexzahorec32@gmail.com</v>
          </cell>
          <cell r="F53" t="str">
            <v>K</v>
          </cell>
          <cell r="G53" t="str">
            <v>z</v>
          </cell>
          <cell r="H53">
            <v>45020</v>
          </cell>
          <cell r="I53" t="str">
            <v>JUN</v>
          </cell>
          <cell r="J53" t="str">
            <v>JUL</v>
          </cell>
          <cell r="K53" t="str">
            <v>JUN</v>
          </cell>
          <cell r="L53" t="str">
            <v>T</v>
          </cell>
          <cell r="M53" t="str">
            <v>MSB</v>
          </cell>
          <cell r="O53" t="str">
            <v>PD</v>
          </cell>
          <cell r="Q53" t="str">
            <v>BA-SOSP-4B</v>
          </cell>
          <cell r="R53">
            <v>1</v>
          </cell>
          <cell r="T53">
            <v>20</v>
          </cell>
        </row>
        <row r="54">
          <cell r="B54" t="str">
            <v>BA-SPSE_ZOCH-4A</v>
          </cell>
          <cell r="C54" t="str">
            <v>Melánia Kováčiková</v>
          </cell>
          <cell r="D54">
            <v>908434341</v>
          </cell>
          <cell r="E54" t="str">
            <v>melka.kovacikova@gmail.com</v>
          </cell>
          <cell r="F54" t="str">
            <v/>
          </cell>
          <cell r="G54" t="str">
            <v>z</v>
          </cell>
          <cell r="H54">
            <v>44960</v>
          </cell>
          <cell r="I54" t="str">
            <v>FEB</v>
          </cell>
          <cell r="J54" t="str">
            <v>MAR</v>
          </cell>
          <cell r="L54" t="str">
            <v>T</v>
          </cell>
          <cell r="Q54" t="str">
            <v>BA-SPSE_ZOCH-4A</v>
          </cell>
          <cell r="R54">
            <v>1</v>
          </cell>
          <cell r="T54">
            <v>20</v>
          </cell>
        </row>
        <row r="55">
          <cell r="B55" t="str">
            <v>BA-SPSE_ZOCH-4C</v>
          </cell>
          <cell r="C55" t="str">
            <v>Adam Púčik</v>
          </cell>
          <cell r="D55">
            <v>915053487</v>
          </cell>
          <cell r="E55" t="str">
            <v>adampucik@gmail.com</v>
          </cell>
          <cell r="F55" t="str">
            <v/>
          </cell>
          <cell r="G55" t="str">
            <v>z</v>
          </cell>
          <cell r="H55">
            <v>45090</v>
          </cell>
          <cell r="I55" t="str">
            <v>JUN</v>
          </cell>
          <cell r="J55" t="str">
            <v>SEP</v>
          </cell>
          <cell r="K55" t="str">
            <v>SEP</v>
          </cell>
          <cell r="L55" t="str">
            <v>T</v>
          </cell>
          <cell r="M55" t="str">
            <v>MSB</v>
          </cell>
          <cell r="Q55" t="str">
            <v>BA-SPSE_ZOCH-4C</v>
          </cell>
          <cell r="R55">
            <v>1</v>
          </cell>
          <cell r="T55">
            <v>20</v>
          </cell>
        </row>
        <row r="56">
          <cell r="B56" t="str">
            <v>BA-SPSSaG-4A</v>
          </cell>
          <cell r="C56" t="str">
            <v>Vanesa Oravcová</v>
          </cell>
          <cell r="D56">
            <v>948423498</v>
          </cell>
          <cell r="E56" t="str">
            <v>vanesa.oravec@gmail.com</v>
          </cell>
          <cell r="F56" t="str">
            <v>K</v>
          </cell>
          <cell r="G56" t="str">
            <v>z</v>
          </cell>
          <cell r="H56">
            <v>45000</v>
          </cell>
          <cell r="I56" t="str">
            <v>MAJ</v>
          </cell>
          <cell r="J56" t="str">
            <v>APR</v>
          </cell>
          <cell r="K56" t="str">
            <v>MAJ</v>
          </cell>
          <cell r="L56" t="str">
            <v>T</v>
          </cell>
          <cell r="M56" t="str">
            <v>MSB</v>
          </cell>
          <cell r="O56" t="str">
            <v>PD</v>
          </cell>
          <cell r="Q56" t="str">
            <v>BA-SPSSaG-4A</v>
          </cell>
          <cell r="R56">
            <v>1</v>
          </cell>
          <cell r="T56">
            <v>20</v>
          </cell>
        </row>
        <row r="57">
          <cell r="B57" t="str">
            <v>BA-SS_Ruzinov-4IBD</v>
          </cell>
          <cell r="C57" t="str">
            <v>Patrícia Mačeková</v>
          </cell>
          <cell r="D57">
            <v>902552074</v>
          </cell>
          <cell r="E57" t="str">
            <v>macekovap@gmail.com</v>
          </cell>
          <cell r="F57" t="str">
            <v/>
          </cell>
          <cell r="G57" t="str">
            <v>z</v>
          </cell>
          <cell r="H57">
            <v>45183</v>
          </cell>
          <cell r="I57" t="str">
            <v>SEP</v>
          </cell>
          <cell r="J57" t="str">
            <v>OKT</v>
          </cell>
          <cell r="L57" t="str">
            <v>T</v>
          </cell>
          <cell r="M57" t="str">
            <v>SB B</v>
          </cell>
          <cell r="Q57" t="str">
            <v>BA-SS_Ruzinov-4IBD</v>
          </cell>
          <cell r="R57">
            <v>1</v>
          </cell>
          <cell r="T57">
            <v>20</v>
          </cell>
        </row>
        <row r="58">
          <cell r="B58" t="str">
            <v>BA-SSŠŠ-4ŠA</v>
          </cell>
          <cell r="C58" t="str">
            <v>Martina Duffeková</v>
          </cell>
          <cell r="D58">
            <v>905630172</v>
          </cell>
          <cell r="E58" t="str">
            <v>taj.skolysport@gmail.com</v>
          </cell>
          <cell r="F58" t="str">
            <v/>
          </cell>
          <cell r="G58" t="str">
            <v>z</v>
          </cell>
          <cell r="H58">
            <v>45188</v>
          </cell>
          <cell r="I58" t="str">
            <v>SEP</v>
          </cell>
          <cell r="J58" t="str">
            <v>SEP</v>
          </cell>
          <cell r="K58" t="str">
            <v>SEP</v>
          </cell>
          <cell r="L58" t="str">
            <v>T</v>
          </cell>
          <cell r="Q58" t="str">
            <v>BA-SSŠŠ-4ŠA</v>
          </cell>
          <cell r="R58">
            <v>1</v>
          </cell>
          <cell r="T58">
            <v>20</v>
          </cell>
        </row>
        <row r="59">
          <cell r="B59" t="str">
            <v>BA-SSUV-4A</v>
          </cell>
          <cell r="C59" t="str">
            <v>Zuzana Mancošová</v>
          </cell>
          <cell r="D59">
            <v>907504812</v>
          </cell>
          <cell r="E59" t="str">
            <v>zupe.mancosova@gmail.com</v>
          </cell>
          <cell r="F59" t="str">
            <v/>
          </cell>
          <cell r="G59" t="str">
            <v>z</v>
          </cell>
          <cell r="H59">
            <v>373946</v>
          </cell>
          <cell r="I59" t="str">
            <v>OKT</v>
          </cell>
          <cell r="J59" t="str">
            <v xml:space="preserve">NOV </v>
          </cell>
          <cell r="K59" t="str">
            <v>OKT</v>
          </cell>
          <cell r="L59" t="str">
            <v>T</v>
          </cell>
          <cell r="Q59" t="str">
            <v>BA-SSUV-4A</v>
          </cell>
          <cell r="R59">
            <v>1</v>
          </cell>
          <cell r="T59">
            <v>20</v>
          </cell>
        </row>
        <row r="60">
          <cell r="B60" t="str">
            <v>BA-SZSZah-4OO/4OT</v>
          </cell>
          <cell r="C60" t="str">
            <v>Anna Kristína Dubeňová</v>
          </cell>
          <cell r="D60">
            <v>940366665</v>
          </cell>
          <cell r="E60" t="str">
            <v>dubenova4.a@gmail.com</v>
          </cell>
          <cell r="F60" t="str">
            <v>K</v>
          </cell>
          <cell r="G60" t="str">
            <v>z</v>
          </cell>
          <cell r="H60">
            <v>45007</v>
          </cell>
          <cell r="I60" t="str">
            <v>MAR</v>
          </cell>
          <cell r="J60" t="str">
            <v>APR</v>
          </cell>
          <cell r="L60" t="str">
            <v>T</v>
          </cell>
          <cell r="Q60" t="str">
            <v>BA-SZSZAH-4OO/4OT</v>
          </cell>
          <cell r="R60">
            <v>1</v>
          </cell>
          <cell r="T60">
            <v>20</v>
          </cell>
        </row>
        <row r="61">
          <cell r="B61" t="str">
            <v>BA-SZSZaH-4ZL</v>
          </cell>
          <cell r="C61" t="str">
            <v>Lucia Pospechová</v>
          </cell>
          <cell r="D61">
            <v>944815060</v>
          </cell>
          <cell r="E61" t="str">
            <v>luckaa.pospech@gmail.com</v>
          </cell>
          <cell r="F61" t="str">
            <v>K</v>
          </cell>
          <cell r="G61" t="str">
            <v>z</v>
          </cell>
          <cell r="H61">
            <v>45005</v>
          </cell>
          <cell r="I61" t="str">
            <v>JUN</v>
          </cell>
          <cell r="J61" t="str">
            <v>SEP</v>
          </cell>
          <cell r="L61" t="str">
            <v>T</v>
          </cell>
          <cell r="M61" t="str">
            <v>MSB</v>
          </cell>
          <cell r="N61" t="str">
            <v>F</v>
          </cell>
          <cell r="Q61" t="str">
            <v>BA-SZSZaH-4ZL</v>
          </cell>
          <cell r="R61">
            <v>1</v>
          </cell>
          <cell r="T61">
            <v>20</v>
          </cell>
        </row>
        <row r="62">
          <cell r="B62" t="str">
            <v>BA-SZSZah-4ZUA B</v>
          </cell>
          <cell r="C62" t="str">
            <v>Alexandra Kissová</v>
          </cell>
          <cell r="D62">
            <v>915208832</v>
          </cell>
          <cell r="E62" t="str">
            <v>alex.kissova4@gmail.com</v>
          </cell>
          <cell r="F62" t="str">
            <v>K</v>
          </cell>
          <cell r="G62" t="str">
            <v>z</v>
          </cell>
          <cell r="H62">
            <v>45187</v>
          </cell>
          <cell r="I62" t="str">
            <v>SEP</v>
          </cell>
          <cell r="J62" t="str">
            <v>SEP</v>
          </cell>
          <cell r="K62" t="str">
            <v>SEP</v>
          </cell>
          <cell r="L62" t="str">
            <v>T</v>
          </cell>
          <cell r="M62" t="str">
            <v>MSB</v>
          </cell>
          <cell r="N62" t="str">
            <v>F_gergely</v>
          </cell>
          <cell r="Q62" t="str">
            <v>BA-SZSZah-4ZUA B</v>
          </cell>
          <cell r="R62">
            <v>1</v>
          </cell>
          <cell r="T62">
            <v>20</v>
          </cell>
        </row>
        <row r="63">
          <cell r="B63" t="str">
            <v>BA-SZSZah-4ZUA B</v>
          </cell>
          <cell r="C63" t="str">
            <v>Janka Lipničanová</v>
          </cell>
          <cell r="D63">
            <v>915086118</v>
          </cell>
          <cell r="E63" t="str">
            <v>jlipnicanova@gmail.com</v>
          </cell>
          <cell r="F63" t="str">
            <v>K</v>
          </cell>
          <cell r="G63" t="str">
            <v>z</v>
          </cell>
          <cell r="L63" t="str">
            <v>T</v>
          </cell>
          <cell r="Q63" t="str">
            <v>BA-SZSZah-4ZUA B</v>
          </cell>
          <cell r="R63">
            <v>1</v>
          </cell>
          <cell r="T63">
            <v>20</v>
          </cell>
        </row>
        <row r="64">
          <cell r="B64" t="str">
            <v>BA-VAZKA-4B</v>
          </cell>
          <cell r="C64" t="str">
            <v>Zuzana Malíková</v>
          </cell>
          <cell r="D64">
            <v>902123275</v>
          </cell>
          <cell r="E64" t="str">
            <v>malikova.zuzi@gmail.com</v>
          </cell>
          <cell r="F64" t="str">
            <v>K</v>
          </cell>
          <cell r="G64" t="str">
            <v>z</v>
          </cell>
          <cell r="H64">
            <v>45107</v>
          </cell>
          <cell r="I64" t="str">
            <v>JUN</v>
          </cell>
          <cell r="J64" t="str">
            <v>JUL</v>
          </cell>
          <cell r="L64" t="str">
            <v>T</v>
          </cell>
          <cell r="M64" t="str">
            <v>MSB</v>
          </cell>
          <cell r="Q64" t="str">
            <v>BA-VAZKA-4B</v>
          </cell>
          <cell r="R64">
            <v>1</v>
          </cell>
          <cell r="T64">
            <v>20</v>
          </cell>
        </row>
        <row r="65">
          <cell r="B65" t="str">
            <v>BA-VAZKA-4B</v>
          </cell>
          <cell r="C65" t="str">
            <v>Dáša Súkeníková</v>
          </cell>
          <cell r="D65">
            <v>948116411</v>
          </cell>
          <cell r="E65" t="str">
            <v>daskasukenikova@gmail.com</v>
          </cell>
          <cell r="F65" t="str">
            <v>K</v>
          </cell>
          <cell r="G65" t="str">
            <v>z</v>
          </cell>
          <cell r="L65" t="str">
            <v>T</v>
          </cell>
          <cell r="Q65" t="str">
            <v>BA-VAZKA-4B</v>
          </cell>
          <cell r="R65">
            <v>1</v>
          </cell>
          <cell r="T65">
            <v>20</v>
          </cell>
        </row>
        <row r="66">
          <cell r="B66" t="str">
            <v>BA-VAZKA-4D</v>
          </cell>
          <cell r="C66" t="str">
            <v>Diana Bukaiová</v>
          </cell>
          <cell r="D66">
            <v>904558213</v>
          </cell>
          <cell r="E66" t="str">
            <v>diana.bukaiova04@gmail.com</v>
          </cell>
          <cell r="F66" t="str">
            <v>K</v>
          </cell>
          <cell r="G66" t="str">
            <v/>
          </cell>
          <cell r="H66">
            <v>45189</v>
          </cell>
          <cell r="I66" t="str">
            <v>SEP</v>
          </cell>
          <cell r="J66" t="str">
            <v>SEP</v>
          </cell>
          <cell r="K66" t="str">
            <v>SEP</v>
          </cell>
          <cell r="L66" t="str">
            <v>T</v>
          </cell>
          <cell r="Q66" t="str">
            <v>BA-VAZKA-4D</v>
          </cell>
          <cell r="R66">
            <v>1</v>
          </cell>
          <cell r="T66">
            <v>20</v>
          </cell>
        </row>
        <row r="67">
          <cell r="B67" t="str">
            <v>BB-EG-5A (5r)</v>
          </cell>
          <cell r="C67" t="str">
            <v>Stela Barciková</v>
          </cell>
          <cell r="D67">
            <v>915987996</v>
          </cell>
          <cell r="E67" t="str">
            <v>stelasaliova@gmail.com</v>
          </cell>
          <cell r="F67" t="str">
            <v>K</v>
          </cell>
          <cell r="G67" t="str">
            <v>z</v>
          </cell>
          <cell r="H67">
            <v>45016</v>
          </cell>
          <cell r="I67" t="str">
            <v>MAJ</v>
          </cell>
          <cell r="J67" t="str">
            <v>JUN</v>
          </cell>
          <cell r="K67" t="str">
            <v>MAJ</v>
          </cell>
          <cell r="L67" t="str">
            <v>T</v>
          </cell>
          <cell r="Q67" t="str">
            <v>BB-EG-5A (5r)</v>
          </cell>
          <cell r="R67">
            <v>1</v>
          </cell>
          <cell r="T67">
            <v>20</v>
          </cell>
        </row>
        <row r="68">
          <cell r="B68" t="str">
            <v>BB-GAS-4C</v>
          </cell>
          <cell r="C68" t="str">
            <v>Sarah Mária Javorská</v>
          </cell>
          <cell r="D68">
            <v>904959964</v>
          </cell>
          <cell r="E68" t="str">
            <v>javorskasarah@gmail.com</v>
          </cell>
          <cell r="F68" t="str">
            <v>K</v>
          </cell>
          <cell r="G68" t="str">
            <v>z</v>
          </cell>
          <cell r="H68">
            <v>44977</v>
          </cell>
          <cell r="I68" t="str">
            <v>APR</v>
          </cell>
          <cell r="J68" t="str">
            <v>APR</v>
          </cell>
          <cell r="K68" t="str">
            <v>APR</v>
          </cell>
          <cell r="L68" t="str">
            <v>T</v>
          </cell>
          <cell r="M68" t="str">
            <v>MSB</v>
          </cell>
          <cell r="Q68" t="str">
            <v>BB-GAS-4C</v>
          </cell>
          <cell r="R68">
            <v>1</v>
          </cell>
          <cell r="T68">
            <v>20</v>
          </cell>
        </row>
        <row r="69">
          <cell r="B69" t="str">
            <v>BB-GAS-4D</v>
          </cell>
          <cell r="C69" t="str">
            <v>Marko Filipko</v>
          </cell>
          <cell r="D69">
            <v>907143702</v>
          </cell>
          <cell r="E69" t="str">
            <v>m.filipko21@gmail.com</v>
          </cell>
          <cell r="F69" t="str">
            <v>K</v>
          </cell>
          <cell r="G69" t="str">
            <v>z</v>
          </cell>
          <cell r="H69">
            <v>44977</v>
          </cell>
          <cell r="I69" t="str">
            <v>MAJ</v>
          </cell>
          <cell r="J69" t="str">
            <v>JUN</v>
          </cell>
          <cell r="L69" t="str">
            <v>T</v>
          </cell>
          <cell r="M69" t="str">
            <v>MSB</v>
          </cell>
          <cell r="Q69" t="str">
            <v>BB-GAS-4D</v>
          </cell>
          <cell r="R69">
            <v>1</v>
          </cell>
          <cell r="T69">
            <v>20</v>
          </cell>
        </row>
        <row r="70">
          <cell r="B70" t="str">
            <v>BB-GJGT-4A</v>
          </cell>
          <cell r="C70" t="str">
            <v xml:space="preserve">Lukáš Paľko </v>
          </cell>
          <cell r="D70">
            <v>950408530</v>
          </cell>
          <cell r="E70" t="str">
            <v>lukaspalko29@gmail.com</v>
          </cell>
          <cell r="F70" t="str">
            <v>K</v>
          </cell>
          <cell r="G70" t="str">
            <v>z</v>
          </cell>
          <cell r="H70">
            <v>44972</v>
          </cell>
          <cell r="I70" t="str">
            <v>JUN</v>
          </cell>
          <cell r="J70" t="str">
            <v>Maj</v>
          </cell>
          <cell r="K70" t="str">
            <v>MAJ</v>
          </cell>
          <cell r="L70" t="str">
            <v>T</v>
          </cell>
          <cell r="O70" t="str">
            <v>2S</v>
          </cell>
          <cell r="Q70" t="str">
            <v>BB-GJGT-4A</v>
          </cell>
          <cell r="R70">
            <v>1</v>
          </cell>
          <cell r="T70">
            <v>20</v>
          </cell>
        </row>
        <row r="71">
          <cell r="B71" t="str">
            <v>BB-GJGT-4A</v>
          </cell>
          <cell r="C71" t="str">
            <v>Vanda Martinková</v>
          </cell>
          <cell r="D71">
            <v>915390678</v>
          </cell>
          <cell r="E71" t="str">
            <v>martinkovavanda1@gmail.com</v>
          </cell>
          <cell r="F71" t="str">
            <v>K</v>
          </cell>
          <cell r="G71" t="str">
            <v>z</v>
          </cell>
          <cell r="H71">
            <v>44972</v>
          </cell>
          <cell r="L71" t="str">
            <v>T</v>
          </cell>
          <cell r="Q71" t="str">
            <v>BB-GJGT-4A</v>
          </cell>
          <cell r="R71">
            <v>1</v>
          </cell>
          <cell r="T71">
            <v>20</v>
          </cell>
        </row>
        <row r="72">
          <cell r="B72" t="str">
            <v>BB-GJGT-4B</v>
          </cell>
          <cell r="C72" t="str">
            <v>Alexandra Urvová</v>
          </cell>
          <cell r="D72">
            <v>903907878</v>
          </cell>
          <cell r="E72" t="str">
            <v>alexandra.urvova@onlink.sk</v>
          </cell>
          <cell r="F72" t="str">
            <v>K</v>
          </cell>
          <cell r="G72" t="str">
            <v>z</v>
          </cell>
          <cell r="H72">
            <v>44974</v>
          </cell>
          <cell r="I72" t="str">
            <v>MAJ</v>
          </cell>
          <cell r="J72" t="str">
            <v>JUN</v>
          </cell>
          <cell r="K72" t="str">
            <v>MAJ</v>
          </cell>
          <cell r="L72" t="str">
            <v>T</v>
          </cell>
          <cell r="M72" t="str">
            <v>MSB</v>
          </cell>
          <cell r="N72" t="str">
            <v>F</v>
          </cell>
          <cell r="O72" t="str">
            <v>PD</v>
          </cell>
          <cell r="P72" t="str">
            <v>ano</v>
          </cell>
          <cell r="Q72" t="str">
            <v>BB-GJGT-4B</v>
          </cell>
          <cell r="R72">
            <v>1</v>
          </cell>
          <cell r="T72">
            <v>20</v>
          </cell>
        </row>
        <row r="73">
          <cell r="B73" t="str">
            <v>BB-GJGT-4C</v>
          </cell>
          <cell r="C73" t="str">
            <v>Zara Trnavská</v>
          </cell>
          <cell r="D73">
            <v>944104623</v>
          </cell>
          <cell r="E73" t="str">
            <v>zara.trnavska@gmail.com</v>
          </cell>
          <cell r="F73" t="str">
            <v>K</v>
          </cell>
          <cell r="G73" t="str">
            <v>z</v>
          </cell>
          <cell r="H73">
            <v>44974</v>
          </cell>
          <cell r="I73" t="str">
            <v>MAJ</v>
          </cell>
          <cell r="J73" t="str">
            <v>JUN</v>
          </cell>
          <cell r="K73" t="str">
            <v>MAJ</v>
          </cell>
          <cell r="L73" t="str">
            <v>T</v>
          </cell>
          <cell r="M73" t="str">
            <v>MSB</v>
          </cell>
          <cell r="O73" t="str">
            <v>2S</v>
          </cell>
          <cell r="P73" t="str">
            <v>ano</v>
          </cell>
          <cell r="Q73" t="str">
            <v>BB-GJGT-4C</v>
          </cell>
          <cell r="R73">
            <v>1</v>
          </cell>
          <cell r="T73">
            <v>20</v>
          </cell>
        </row>
        <row r="74">
          <cell r="B74" t="str">
            <v>BB-GJGT-4D</v>
          </cell>
          <cell r="C74" t="str">
            <v>Markéta Abrahámová</v>
          </cell>
          <cell r="D74">
            <v>917258848</v>
          </cell>
          <cell r="E74" t="str">
            <v>abrahamovamaki@gmail.com</v>
          </cell>
          <cell r="F74" t="str">
            <v>K</v>
          </cell>
          <cell r="G74" t="str">
            <v>z</v>
          </cell>
          <cell r="H74">
            <v>44977</v>
          </cell>
          <cell r="I74" t="str">
            <v>MAj</v>
          </cell>
          <cell r="J74" t="str">
            <v>JUN</v>
          </cell>
          <cell r="K74" t="str">
            <v>MAJ</v>
          </cell>
          <cell r="L74" t="str">
            <v>T</v>
          </cell>
          <cell r="M74" t="str">
            <v>MSB</v>
          </cell>
          <cell r="O74" t="str">
            <v>2S</v>
          </cell>
          <cell r="Q74" t="str">
            <v>BB-GJGT-4D</v>
          </cell>
          <cell r="R74">
            <v>1</v>
          </cell>
          <cell r="T74">
            <v>20</v>
          </cell>
        </row>
        <row r="75">
          <cell r="B75" t="str">
            <v>BB-GJGT-4F</v>
          </cell>
          <cell r="C75" t="str">
            <v>Viktória Tomászová</v>
          </cell>
          <cell r="D75">
            <v>917790036</v>
          </cell>
          <cell r="E75" t="str">
            <v>tomaszovaviktoria@gmail.com</v>
          </cell>
          <cell r="F75" t="str">
            <v>K</v>
          </cell>
          <cell r="G75" t="str">
            <v>z</v>
          </cell>
          <cell r="H75">
            <v>44974</v>
          </cell>
          <cell r="I75" t="str">
            <v>MAJ</v>
          </cell>
          <cell r="J75" t="str">
            <v>AUG</v>
          </cell>
          <cell r="K75" t="str">
            <v>AUG</v>
          </cell>
          <cell r="L75" t="str">
            <v>T</v>
          </cell>
          <cell r="M75" t="str">
            <v>MSB</v>
          </cell>
          <cell r="N75" t="str">
            <v>F</v>
          </cell>
          <cell r="Q75" t="str">
            <v>BB-GJGT-4F</v>
          </cell>
          <cell r="R75">
            <v>1</v>
          </cell>
          <cell r="T75">
            <v>20</v>
          </cell>
        </row>
        <row r="76">
          <cell r="B76" t="str">
            <v>BB-GJGT-5L (5r)</v>
          </cell>
          <cell r="C76" t="str">
            <v>Karolína Petríková</v>
          </cell>
          <cell r="D76">
            <v>918296600</v>
          </cell>
          <cell r="E76" t="str">
            <v>karolinka.petrikova@gmail.com</v>
          </cell>
          <cell r="F76" t="str">
            <v>K</v>
          </cell>
          <cell r="G76" t="str">
            <v>z</v>
          </cell>
          <cell r="H76">
            <v>44972</v>
          </cell>
          <cell r="I76" t="str">
            <v>MAJ</v>
          </cell>
          <cell r="J76" t="str">
            <v>JUL</v>
          </cell>
          <cell r="K76" t="str">
            <v>MAJ</v>
          </cell>
          <cell r="L76" t="str">
            <v>T</v>
          </cell>
          <cell r="M76" t="str">
            <v>MSB</v>
          </cell>
          <cell r="N76" t="str">
            <v>F</v>
          </cell>
          <cell r="O76" t="str">
            <v>PD</v>
          </cell>
          <cell r="Q76" t="str">
            <v>BB-GJGT-5L (5r)</v>
          </cell>
          <cell r="R76">
            <v>1</v>
          </cell>
          <cell r="T76">
            <v>20</v>
          </cell>
        </row>
        <row r="77">
          <cell r="B77" t="str">
            <v>BB-GMK-5A (5r)</v>
          </cell>
          <cell r="C77" t="str">
            <v>Emma Štulajterová</v>
          </cell>
          <cell r="D77">
            <v>917293912</v>
          </cell>
          <cell r="E77" t="str">
            <v>emmka.stulajterova@gmail.com</v>
          </cell>
          <cell r="F77" t="str">
            <v>R</v>
          </cell>
          <cell r="G77" t="str">
            <v>z</v>
          </cell>
          <cell r="H77">
            <v>44978</v>
          </cell>
          <cell r="I77" t="str">
            <v>MAJ</v>
          </cell>
          <cell r="J77" t="str">
            <v>JUN</v>
          </cell>
          <cell r="K77" t="str">
            <v>MAJ</v>
          </cell>
          <cell r="L77" t="str">
            <v>TABLO</v>
          </cell>
          <cell r="M77" t="str">
            <v>MSB</v>
          </cell>
          <cell r="O77" t="str">
            <v>PD</v>
          </cell>
          <cell r="P77" t="str">
            <v>31.5.</v>
          </cell>
          <cell r="Q77" t="str">
            <v>BB-GMK-5A (5r)</v>
          </cell>
          <cell r="R77">
            <v>1</v>
          </cell>
          <cell r="T77">
            <v>20</v>
          </cell>
        </row>
        <row r="78">
          <cell r="B78" t="str">
            <v>BB-GMK-5B (5r)</v>
          </cell>
          <cell r="C78" t="str">
            <v>Petra Farbiaková</v>
          </cell>
          <cell r="D78">
            <v>904245056</v>
          </cell>
          <cell r="E78" t="str">
            <v>petrafarbiakova112233@gmail.com</v>
          </cell>
          <cell r="F78" t="str">
            <v>R</v>
          </cell>
          <cell r="G78" t="str">
            <v>z</v>
          </cell>
          <cell r="H78">
            <v>44971</v>
          </cell>
          <cell r="I78" t="str">
            <v>MAJ</v>
          </cell>
          <cell r="J78" t="str">
            <v>MAJ</v>
          </cell>
          <cell r="K78" t="str">
            <v>APR</v>
          </cell>
          <cell r="L78" t="str">
            <v>TABLO</v>
          </cell>
          <cell r="M78" t="str">
            <v>MSB</v>
          </cell>
          <cell r="N78" t="str">
            <v>F</v>
          </cell>
          <cell r="O78" t="str">
            <v>PD</v>
          </cell>
          <cell r="Q78" t="str">
            <v>BB-GMK-5B (5r)</v>
          </cell>
          <cell r="R78">
            <v>1</v>
          </cell>
          <cell r="T78">
            <v>20</v>
          </cell>
        </row>
        <row r="79">
          <cell r="B79" t="str">
            <v>BB-GMK-5C (5r)</v>
          </cell>
          <cell r="C79" t="str">
            <v>Alexandra Gočevová</v>
          </cell>
          <cell r="D79">
            <v>903457697</v>
          </cell>
          <cell r="E79" t="str">
            <v>al.gocevova@gmail.com</v>
          </cell>
          <cell r="F79" t="str">
            <v>R</v>
          </cell>
          <cell r="G79" t="str">
            <v>z</v>
          </cell>
          <cell r="H79">
            <v>45191</v>
          </cell>
          <cell r="I79" t="str">
            <v>SEP</v>
          </cell>
          <cell r="J79" t="str">
            <v>OKT</v>
          </cell>
          <cell r="L79" t="str">
            <v>T</v>
          </cell>
          <cell r="M79" t="str">
            <v>MSB</v>
          </cell>
          <cell r="N79" t="str">
            <v>F_gergely</v>
          </cell>
          <cell r="Q79" t="str">
            <v>BB-GMK-5C (5r)</v>
          </cell>
          <cell r="R79">
            <v>1</v>
          </cell>
          <cell r="T79">
            <v>20</v>
          </cell>
        </row>
        <row r="80">
          <cell r="B80" t="str">
            <v>BB-HSaO-5HA (5r)</v>
          </cell>
          <cell r="C80" t="str">
            <v>Veronika Kvasnová</v>
          </cell>
          <cell r="D80">
            <v>901755688</v>
          </cell>
          <cell r="E80" t="str">
            <v>veronycvasna18@gmail.com</v>
          </cell>
          <cell r="F80" t="str">
            <v>R</v>
          </cell>
          <cell r="G80" t="str">
            <v>z</v>
          </cell>
          <cell r="I80" t="str">
            <v>JUN</v>
          </cell>
          <cell r="J80" t="str">
            <v>JUL</v>
          </cell>
          <cell r="K80" t="str">
            <v>JUN</v>
          </cell>
          <cell r="L80" t="str">
            <v>T</v>
          </cell>
          <cell r="M80" t="str">
            <v>SB A</v>
          </cell>
          <cell r="Q80" t="str">
            <v>BB-HSaO-5HA (5r)</v>
          </cell>
          <cell r="R80">
            <v>1</v>
          </cell>
          <cell r="T80">
            <v>20</v>
          </cell>
        </row>
        <row r="81">
          <cell r="B81" t="str">
            <v>BB-HSaO-5HA (5r)</v>
          </cell>
          <cell r="C81" t="str">
            <v>Milota Moravčíková</v>
          </cell>
          <cell r="D81">
            <v>917819088</v>
          </cell>
          <cell r="E81" t="str">
            <v>milotamoravcik@gmail.com</v>
          </cell>
          <cell r="F81" t="str">
            <v>R</v>
          </cell>
          <cell r="G81" t="str">
            <v>z</v>
          </cell>
          <cell r="L81" t="str">
            <v>T</v>
          </cell>
          <cell r="M81" t="str">
            <v>MSB</v>
          </cell>
          <cell r="Q81" t="str">
            <v>BB-HSaO-5HA (5r)</v>
          </cell>
          <cell r="R81">
            <v>1</v>
          </cell>
          <cell r="T81">
            <v>20</v>
          </cell>
        </row>
        <row r="82">
          <cell r="B82" t="str">
            <v>BB-KG-4A</v>
          </cell>
          <cell r="C82" t="str">
            <v>Klára Karvašová</v>
          </cell>
          <cell r="D82">
            <v>949177668</v>
          </cell>
          <cell r="E82" t="str">
            <v>karvasova.klara@gmail.com</v>
          </cell>
          <cell r="F82" t="str">
            <v>R</v>
          </cell>
          <cell r="G82" t="str">
            <v>z</v>
          </cell>
          <cell r="H82">
            <v>44978</v>
          </cell>
          <cell r="I82" t="str">
            <v>JUN</v>
          </cell>
          <cell r="J82" t="str">
            <v>JUN</v>
          </cell>
          <cell r="K82" t="str">
            <v>JUN</v>
          </cell>
          <cell r="L82" t="str">
            <v>T</v>
          </cell>
          <cell r="Q82" t="str">
            <v>BB-KG-4A</v>
          </cell>
          <cell r="R82">
            <v>1</v>
          </cell>
          <cell r="T82">
            <v>20</v>
          </cell>
        </row>
        <row r="83">
          <cell r="B83" t="str">
            <v>BB-KG-4A</v>
          </cell>
          <cell r="C83" t="str">
            <v>Šarlota Surovcová</v>
          </cell>
          <cell r="D83">
            <v>915258766</v>
          </cell>
          <cell r="E83" t="str">
            <v>ch.surovcova5@gmail.com</v>
          </cell>
          <cell r="F83" t="str">
            <v>R</v>
          </cell>
          <cell r="G83" t="str">
            <v>z</v>
          </cell>
          <cell r="H83">
            <v>44978</v>
          </cell>
          <cell r="L83" t="str">
            <v>T</v>
          </cell>
          <cell r="Q83" t="str">
            <v>BB-KG-4A</v>
          </cell>
          <cell r="R83">
            <v>1</v>
          </cell>
          <cell r="T83">
            <v>20</v>
          </cell>
        </row>
        <row r="84">
          <cell r="B84" t="str">
            <v>BB-KG-4B</v>
          </cell>
          <cell r="C84" t="str">
            <v>Lenka Laciková</v>
          </cell>
          <cell r="D84">
            <v>903145876</v>
          </cell>
          <cell r="E84" t="str">
            <v>lenka.lacikova@gmail.com</v>
          </cell>
          <cell r="F84" t="str">
            <v>R</v>
          </cell>
          <cell r="G84" t="str">
            <v>z</v>
          </cell>
          <cell r="H84">
            <v>44972</v>
          </cell>
          <cell r="I84" t="str">
            <v>APR</v>
          </cell>
          <cell r="J84" t="str">
            <v>JUL</v>
          </cell>
          <cell r="L84" t="str">
            <v>T</v>
          </cell>
          <cell r="M84" t="str">
            <v>MSB</v>
          </cell>
          <cell r="Q84" t="str">
            <v>BB-KG-4B</v>
          </cell>
          <cell r="R84">
            <v>1</v>
          </cell>
          <cell r="T84">
            <v>20</v>
          </cell>
        </row>
        <row r="85">
          <cell r="B85" t="str">
            <v>BB-KG-OKT</v>
          </cell>
          <cell r="C85" t="str">
            <v>Tereza Mečiarová</v>
          </cell>
          <cell r="D85">
            <v>917287237</v>
          </cell>
          <cell r="E85" t="str">
            <v>terezka.meciarova@gmail.com</v>
          </cell>
          <cell r="F85" t="str">
            <v>R</v>
          </cell>
          <cell r="G85" t="str">
            <v>z</v>
          </cell>
          <cell r="H85">
            <v>44977</v>
          </cell>
          <cell r="I85" t="str">
            <v>MAJ</v>
          </cell>
          <cell r="J85" t="str">
            <v>JUN</v>
          </cell>
          <cell r="K85" t="str">
            <v>MAJ</v>
          </cell>
          <cell r="L85" t="str">
            <v>T</v>
          </cell>
          <cell r="O85" t="str">
            <v>2S</v>
          </cell>
          <cell r="Q85" t="str">
            <v>BB-KG-OKT</v>
          </cell>
          <cell r="R85">
            <v>1</v>
          </cell>
          <cell r="T85">
            <v>20</v>
          </cell>
        </row>
        <row r="86">
          <cell r="B86" t="str">
            <v>BB-KONZ-4A</v>
          </cell>
          <cell r="C86" t="str">
            <v>Sofia Rakotová</v>
          </cell>
          <cell r="D86">
            <v>902678889</v>
          </cell>
          <cell r="E86" t="str">
            <v>sofia07095201@gmail.com</v>
          </cell>
          <cell r="F86" t="str">
            <v>R</v>
          </cell>
          <cell r="G86" t="str">
            <v>z</v>
          </cell>
          <cell r="H86">
            <v>44974</v>
          </cell>
          <cell r="I86" t="str">
            <v>JUN</v>
          </cell>
          <cell r="J86" t="str">
            <v>JUL</v>
          </cell>
          <cell r="K86" t="str">
            <v>JUN</v>
          </cell>
          <cell r="L86" t="str">
            <v>T</v>
          </cell>
          <cell r="M86" t="str">
            <v>MSB</v>
          </cell>
          <cell r="N86" t="str">
            <v>F</v>
          </cell>
          <cell r="Q86" t="str">
            <v>BB-KONZ-4A</v>
          </cell>
          <cell r="R86">
            <v>1</v>
          </cell>
          <cell r="T86">
            <v>20</v>
          </cell>
        </row>
        <row r="87">
          <cell r="B87" t="str">
            <v>BB-KONZ-4A</v>
          </cell>
          <cell r="C87" t="str">
            <v>Sára Surovčiková</v>
          </cell>
          <cell r="D87">
            <v>911858548</v>
          </cell>
          <cell r="E87" t="str">
            <v>sara.surovcikova@gmail.com</v>
          </cell>
          <cell r="F87" t="str">
            <v>R</v>
          </cell>
          <cell r="G87" t="str">
            <v>z</v>
          </cell>
          <cell r="H87">
            <v>44974</v>
          </cell>
          <cell r="L87" t="str">
            <v>T</v>
          </cell>
          <cell r="Q87" t="str">
            <v>BB-KONZ-4A</v>
          </cell>
          <cell r="R87">
            <v>1</v>
          </cell>
          <cell r="T87">
            <v>20</v>
          </cell>
        </row>
        <row r="88">
          <cell r="B88" t="str">
            <v>BB-OA-4B</v>
          </cell>
          <cell r="C88" t="str">
            <v>Zuzana Kevélyová</v>
          </cell>
          <cell r="D88">
            <v>948611365</v>
          </cell>
          <cell r="E88" t="str">
            <v>zuzickakevelyova@gmail.com</v>
          </cell>
          <cell r="F88" t="str">
            <v>K</v>
          </cell>
          <cell r="G88" t="str">
            <v>z</v>
          </cell>
          <cell r="H88">
            <v>44977</v>
          </cell>
          <cell r="I88" t="str">
            <v>MAJ</v>
          </cell>
          <cell r="J88" t="str">
            <v>JUN</v>
          </cell>
          <cell r="L88" t="str">
            <v>T</v>
          </cell>
          <cell r="M88" t="str">
            <v>MSB</v>
          </cell>
          <cell r="O88" t="str">
            <v>PD</v>
          </cell>
          <cell r="Q88" t="str">
            <v>BB-OA-4B</v>
          </cell>
          <cell r="R88">
            <v>1</v>
          </cell>
          <cell r="T88">
            <v>20</v>
          </cell>
        </row>
        <row r="89">
          <cell r="B89" t="str">
            <v>BB-OA-4C</v>
          </cell>
          <cell r="C89" t="str">
            <v>Kristína Račeková</v>
          </cell>
          <cell r="D89">
            <v>902657114</v>
          </cell>
          <cell r="E89" t="str">
            <v>kikaracekova@gmail.com</v>
          </cell>
          <cell r="F89" t="str">
            <v>K</v>
          </cell>
          <cell r="G89" t="str">
            <v>z</v>
          </cell>
          <cell r="H89">
            <v>44977</v>
          </cell>
          <cell r="I89" t="str">
            <v>MAR</v>
          </cell>
          <cell r="J89" t="str">
            <v>APR</v>
          </cell>
          <cell r="K89" t="str">
            <v>MAR</v>
          </cell>
          <cell r="L89" t="str">
            <v>TABLO</v>
          </cell>
          <cell r="M89" t="str">
            <v>SB A</v>
          </cell>
          <cell r="O89" t="str">
            <v>PD</v>
          </cell>
          <cell r="Q89" t="str">
            <v>BB-OA-4C</v>
          </cell>
          <cell r="R89">
            <v>1</v>
          </cell>
          <cell r="T89">
            <v>20</v>
          </cell>
        </row>
        <row r="90">
          <cell r="B90" t="str">
            <v>BB-SOSIT-4A</v>
          </cell>
          <cell r="C90" t="str">
            <v>Samuel Chovanec</v>
          </cell>
          <cell r="D90">
            <v>918990020</v>
          </cell>
          <cell r="E90" t="str">
            <v>samuel.chovanec.zc@gmail.com</v>
          </cell>
          <cell r="F90" t="str">
            <v>R</v>
          </cell>
          <cell r="G90" t="str">
            <v>z</v>
          </cell>
          <cell r="H90">
            <v>44972</v>
          </cell>
          <cell r="I90" t="str">
            <v>MAJ</v>
          </cell>
          <cell r="J90" t="str">
            <v>JUN</v>
          </cell>
          <cell r="K90" t="str">
            <v>MAJ</v>
          </cell>
          <cell r="L90" t="str">
            <v>T</v>
          </cell>
          <cell r="M90" t="str">
            <v>MSB</v>
          </cell>
          <cell r="N90" t="str">
            <v>F</v>
          </cell>
          <cell r="Q90" t="str">
            <v>BB-SOSIT-4A</v>
          </cell>
          <cell r="R90">
            <v>1</v>
          </cell>
          <cell r="T90">
            <v>20</v>
          </cell>
        </row>
        <row r="91">
          <cell r="B91" t="str">
            <v>BB-SOSIT-4D</v>
          </cell>
          <cell r="C91" t="str">
            <v>Tomáš Bačík</v>
          </cell>
          <cell r="D91">
            <v>940751886</v>
          </cell>
          <cell r="E91" t="str">
            <v>tomasko.bacik8@gmail.com</v>
          </cell>
          <cell r="F91" t="str">
            <v>R</v>
          </cell>
          <cell r="G91" t="str">
            <v>z</v>
          </cell>
          <cell r="H91">
            <v>44977</v>
          </cell>
          <cell r="I91" t="str">
            <v>JUN</v>
          </cell>
          <cell r="J91" t="str">
            <v>SEP</v>
          </cell>
          <cell r="K91" t="str">
            <v>SEP</v>
          </cell>
          <cell r="L91" t="str">
            <v>T</v>
          </cell>
          <cell r="M91" t="str">
            <v>MSB</v>
          </cell>
          <cell r="Q91" t="str">
            <v>BB-SOSIT-4D</v>
          </cell>
          <cell r="R91">
            <v>1</v>
          </cell>
          <cell r="T91">
            <v>20</v>
          </cell>
        </row>
        <row r="92">
          <cell r="B92" t="str">
            <v>BB-SOSIT-4D</v>
          </cell>
          <cell r="C92" t="str">
            <v>Peter Nagy</v>
          </cell>
          <cell r="D92">
            <v>948250182</v>
          </cell>
          <cell r="E92" t="str">
            <v>petonagy231@gmail.com</v>
          </cell>
          <cell r="F92" t="str">
            <v>R</v>
          </cell>
          <cell r="G92" t="str">
            <v>z</v>
          </cell>
          <cell r="H92">
            <v>44977</v>
          </cell>
          <cell r="L92" t="str">
            <v>T</v>
          </cell>
          <cell r="Q92" t="str">
            <v>BB-SOSIT-4D</v>
          </cell>
          <cell r="R92">
            <v>1</v>
          </cell>
          <cell r="T92">
            <v>20</v>
          </cell>
        </row>
        <row r="93">
          <cell r="B93" t="str">
            <v>BB-SOSP-4EP</v>
          </cell>
          <cell r="C93" t="str">
            <v>Simona Molčanová</v>
          </cell>
          <cell r="D93">
            <v>917365175</v>
          </cell>
          <cell r="E93" t="str">
            <v>sisa.molcanova@gmail.com</v>
          </cell>
          <cell r="F93" t="str">
            <v>R</v>
          </cell>
          <cell r="G93" t="str">
            <v>z</v>
          </cell>
          <cell r="H93">
            <v>44971</v>
          </cell>
          <cell r="I93" t="str">
            <v>MAJ</v>
          </cell>
          <cell r="J93" t="str">
            <v>MAJ</v>
          </cell>
          <cell r="K93" t="str">
            <v>MAJ</v>
          </cell>
          <cell r="L93" t="str">
            <v>T</v>
          </cell>
          <cell r="M93" t="str">
            <v>MSB</v>
          </cell>
          <cell r="N93" t="str">
            <v>F</v>
          </cell>
          <cell r="Q93" t="str">
            <v>BB-SOSP-4EP</v>
          </cell>
          <cell r="R93">
            <v>1</v>
          </cell>
          <cell r="T93">
            <v>20</v>
          </cell>
        </row>
        <row r="94">
          <cell r="B94" t="str">
            <v>BB-SOSPB-4D+4A</v>
          </cell>
          <cell r="C94" t="str">
            <v>Nikola Lomenová</v>
          </cell>
          <cell r="D94">
            <v>904445377</v>
          </cell>
          <cell r="E94" t="str">
            <v>nlomenova@gmail.com</v>
          </cell>
          <cell r="F94" t="str">
            <v>R</v>
          </cell>
          <cell r="G94" t="str">
            <v>z</v>
          </cell>
          <cell r="H94">
            <v>44974</v>
          </cell>
          <cell r="I94" t="str">
            <v>JUN</v>
          </cell>
          <cell r="J94" t="str">
            <v>JUL</v>
          </cell>
          <cell r="K94" t="str">
            <v>JUN</v>
          </cell>
          <cell r="L94" t="str">
            <v>T</v>
          </cell>
          <cell r="M94" t="str">
            <v>MSB</v>
          </cell>
          <cell r="Q94" t="str">
            <v>BB-SOSPB-4D+4A</v>
          </cell>
          <cell r="R94">
            <v>1</v>
          </cell>
          <cell r="T94">
            <v>20</v>
          </cell>
        </row>
        <row r="95">
          <cell r="B95" t="str">
            <v>BB-SOSPB-4D+4A</v>
          </cell>
          <cell r="C95" t="str">
            <v>Martina Tarabová</v>
          </cell>
          <cell r="D95">
            <v>944582747</v>
          </cell>
          <cell r="E95" t="str">
            <v>tarabovam8@gmail.com</v>
          </cell>
          <cell r="F95" t="str">
            <v>R</v>
          </cell>
          <cell r="G95" t="str">
            <v>z</v>
          </cell>
          <cell r="L95" t="str">
            <v>T</v>
          </cell>
          <cell r="Q95" t="str">
            <v>BB-SOSPB-4D+4A</v>
          </cell>
          <cell r="R95">
            <v>1</v>
          </cell>
          <cell r="T95">
            <v>20</v>
          </cell>
        </row>
        <row r="96">
          <cell r="B96" t="str">
            <v>BB-SOSPB-4D+4A</v>
          </cell>
          <cell r="C96" t="str">
            <v>Karin Suprunová</v>
          </cell>
          <cell r="D96">
            <v>951594161</v>
          </cell>
          <cell r="E96" t="str">
            <v>karinasuprunova8@gmail.com</v>
          </cell>
          <cell r="F96" t="str">
            <v>R</v>
          </cell>
          <cell r="G96" t="str">
            <v>z</v>
          </cell>
          <cell r="H96">
            <v>44974</v>
          </cell>
          <cell r="L96" t="str">
            <v>T</v>
          </cell>
          <cell r="Q96" t="str">
            <v>BB-SOSPB-4D+4A</v>
          </cell>
          <cell r="R96">
            <v>1</v>
          </cell>
          <cell r="T96">
            <v>20</v>
          </cell>
        </row>
        <row r="97">
          <cell r="B97" t="str">
            <v>BB-SOSPB-4D+4A</v>
          </cell>
          <cell r="E97" t="str">
            <v>paulina.stefankova235@gmail.com</v>
          </cell>
          <cell r="F97" t="str">
            <v>R</v>
          </cell>
          <cell r="G97" t="str">
            <v>z</v>
          </cell>
          <cell r="L97" t="str">
            <v>T</v>
          </cell>
          <cell r="Q97" t="str">
            <v>BB-SOSPB-4D+4A</v>
          </cell>
          <cell r="R97">
            <v>1</v>
          </cell>
          <cell r="T97">
            <v>20</v>
          </cell>
        </row>
        <row r="98">
          <cell r="B98" t="str">
            <v>BB-SOSPB-4D+4A</v>
          </cell>
          <cell r="C98" t="str">
            <v>Laura Pastierová</v>
          </cell>
          <cell r="D98">
            <v>951639671</v>
          </cell>
          <cell r="F98" t="str">
            <v>R</v>
          </cell>
          <cell r="G98" t="str">
            <v>z</v>
          </cell>
          <cell r="L98" t="str">
            <v>T</v>
          </cell>
          <cell r="Q98" t="str">
            <v>BB-SOSPB-4D+4A</v>
          </cell>
          <cell r="R98">
            <v>1</v>
          </cell>
          <cell r="T98">
            <v>20</v>
          </cell>
        </row>
        <row r="99">
          <cell r="B99" t="str">
            <v>BB-SPORT-4B</v>
          </cell>
          <cell r="C99" t="str">
            <v>Karin Bátoryová</v>
          </cell>
          <cell r="D99">
            <v>918134246</v>
          </cell>
          <cell r="E99" t="str">
            <v>batoryovakarin@gmail.com</v>
          </cell>
          <cell r="F99" t="str">
            <v>R</v>
          </cell>
          <cell r="G99" t="str">
            <v>z</v>
          </cell>
          <cell r="H99">
            <v>44972</v>
          </cell>
          <cell r="I99" t="str">
            <v>MAJ</v>
          </cell>
          <cell r="L99" t="str">
            <v>T</v>
          </cell>
          <cell r="Q99" t="str">
            <v>BB-SPORT-4B</v>
          </cell>
          <cell r="R99">
            <v>1</v>
          </cell>
          <cell r="T99">
            <v>20</v>
          </cell>
        </row>
        <row r="100">
          <cell r="B100" t="str">
            <v>BB-SPORT-4B</v>
          </cell>
          <cell r="C100" t="str">
            <v>Rebecca Rohárová</v>
          </cell>
          <cell r="D100">
            <v>949223420</v>
          </cell>
          <cell r="E100" t="str">
            <v>rebecca.roharova@gmail.com</v>
          </cell>
          <cell r="F100" t="str">
            <v>R</v>
          </cell>
          <cell r="G100" t="str">
            <v>z</v>
          </cell>
          <cell r="L100" t="str">
            <v>T</v>
          </cell>
          <cell r="Q100" t="str">
            <v>BB-SPORT-4B</v>
          </cell>
          <cell r="R100">
            <v>1</v>
          </cell>
          <cell r="T100">
            <v>20</v>
          </cell>
        </row>
        <row r="101">
          <cell r="B101" t="str">
            <v>BB-SPORT-4D</v>
          </cell>
          <cell r="C101" t="str">
            <v>Viktória Školníková</v>
          </cell>
          <cell r="D101">
            <v>949366188</v>
          </cell>
          <cell r="E101" t="str">
            <v>viktoria.skolnikova@gmail.com</v>
          </cell>
          <cell r="F101" t="str">
            <v>R</v>
          </cell>
          <cell r="G101" t="str">
            <v>z</v>
          </cell>
          <cell r="H101">
            <v>45077</v>
          </cell>
          <cell r="I101" t="str">
            <v>MAJ</v>
          </cell>
          <cell r="J101" t="str">
            <v>JUN</v>
          </cell>
          <cell r="L101" t="str">
            <v>T</v>
          </cell>
          <cell r="M101" t="str">
            <v>MSB</v>
          </cell>
          <cell r="Q101" t="str">
            <v>BB-SPORT-4D</v>
          </cell>
          <cell r="R101">
            <v>1</v>
          </cell>
          <cell r="T101">
            <v>20</v>
          </cell>
        </row>
        <row r="102">
          <cell r="B102" t="str">
            <v>BB-SPORT-4M</v>
          </cell>
          <cell r="C102" t="str">
            <v>Barbora Brnáková</v>
          </cell>
          <cell r="D102">
            <v>918293078</v>
          </cell>
          <cell r="E102" t="str">
            <v>brnakovab7@gmail.com</v>
          </cell>
          <cell r="F102" t="str">
            <v>R</v>
          </cell>
          <cell r="G102" t="str">
            <v>z</v>
          </cell>
          <cell r="H102">
            <v>44978</v>
          </cell>
          <cell r="I102" t="str">
            <v>ApR</v>
          </cell>
          <cell r="J102" t="str">
            <v>APR</v>
          </cell>
          <cell r="K102" t="str">
            <v>APR</v>
          </cell>
          <cell r="L102" t="str">
            <v>T</v>
          </cell>
          <cell r="M102" t="str">
            <v>MSB</v>
          </cell>
          <cell r="N102" t="str">
            <v>F</v>
          </cell>
          <cell r="P102" t="str">
            <v>18.4.</v>
          </cell>
          <cell r="Q102" t="str">
            <v>BB-SPORT-4M</v>
          </cell>
          <cell r="R102">
            <v>1</v>
          </cell>
          <cell r="T102">
            <v>20</v>
          </cell>
        </row>
        <row r="103">
          <cell r="B103" t="str">
            <v>BB-SPS-4A</v>
          </cell>
          <cell r="C103" t="str">
            <v>Maroš Köteleš</v>
          </cell>
          <cell r="D103">
            <v>950276369</v>
          </cell>
          <cell r="E103" t="str">
            <v>maroskoteles@gmail.com</v>
          </cell>
          <cell r="F103" t="str">
            <v>K</v>
          </cell>
          <cell r="G103" t="str">
            <v>z</v>
          </cell>
          <cell r="H103">
            <v>45016</v>
          </cell>
          <cell r="I103" t="str">
            <v>MAJ</v>
          </cell>
          <cell r="J103" t="str">
            <v>JUL</v>
          </cell>
          <cell r="L103" t="str">
            <v>T</v>
          </cell>
          <cell r="M103" t="str">
            <v>MSB</v>
          </cell>
          <cell r="Q103" t="str">
            <v>BB-SPS-4A</v>
          </cell>
          <cell r="R103">
            <v>1</v>
          </cell>
          <cell r="T103">
            <v>20</v>
          </cell>
        </row>
        <row r="104">
          <cell r="B104" t="str">
            <v>BB-SPS-4B</v>
          </cell>
          <cell r="C104" t="str">
            <v>Miroslav Balco</v>
          </cell>
          <cell r="D104">
            <v>903126160</v>
          </cell>
          <cell r="E104" t="str">
            <v>balco.mirko@gmail.com</v>
          </cell>
          <cell r="F104" t="str">
            <v>K</v>
          </cell>
          <cell r="G104" t="str">
            <v>z</v>
          </cell>
          <cell r="H104">
            <v>45105</v>
          </cell>
          <cell r="I104" t="str">
            <v>JUN</v>
          </cell>
          <cell r="J104" t="str">
            <v>JUL</v>
          </cell>
          <cell r="L104" t="str">
            <v>T</v>
          </cell>
          <cell r="M104" t="str">
            <v>MSB</v>
          </cell>
          <cell r="Q104" t="str">
            <v>BB-SPS-4B</v>
          </cell>
          <cell r="R104">
            <v>1</v>
          </cell>
          <cell r="T104">
            <v>20</v>
          </cell>
        </row>
        <row r="105">
          <cell r="B105" t="str">
            <v>BB-SPS-4B</v>
          </cell>
          <cell r="C105" t="str">
            <v>Tomaš Pacalaj</v>
          </cell>
          <cell r="D105">
            <v>915660780</v>
          </cell>
          <cell r="E105" t="str">
            <v>tomas.pacalaj1@gmail.com</v>
          </cell>
          <cell r="F105" t="str">
            <v>K</v>
          </cell>
          <cell r="G105" t="str">
            <v>z</v>
          </cell>
          <cell r="L105" t="str">
            <v>T</v>
          </cell>
          <cell r="Q105" t="str">
            <v>BB-SPS-4B</v>
          </cell>
          <cell r="R105">
            <v>1</v>
          </cell>
          <cell r="T105">
            <v>20</v>
          </cell>
        </row>
        <row r="106">
          <cell r="B106" t="str">
            <v>BB-SPS-4C</v>
          </cell>
          <cell r="C106" t="str">
            <v>Šimon Miškolci</v>
          </cell>
          <cell r="D106">
            <v>911964513</v>
          </cell>
          <cell r="E106" t="str">
            <v>miskolcisimon@gmail.com</v>
          </cell>
          <cell r="F106" t="str">
            <v>K</v>
          </cell>
          <cell r="G106" t="str">
            <v>z</v>
          </cell>
          <cell r="H106">
            <v>44977</v>
          </cell>
          <cell r="I106" t="str">
            <v>MAJ</v>
          </cell>
          <cell r="J106" t="str">
            <v>JUN</v>
          </cell>
          <cell r="K106" t="str">
            <v>MAJ</v>
          </cell>
          <cell r="L106" t="str">
            <v>T</v>
          </cell>
          <cell r="M106" t="str">
            <v>MSB</v>
          </cell>
          <cell r="N106" t="str">
            <v>F</v>
          </cell>
          <cell r="O106" t="str">
            <v>PD</v>
          </cell>
          <cell r="Q106" t="str">
            <v>BB-SPS-4C</v>
          </cell>
          <cell r="R106">
            <v>1</v>
          </cell>
          <cell r="T106">
            <v>20</v>
          </cell>
        </row>
        <row r="107">
          <cell r="B107" t="str">
            <v>BB-SPS-4D</v>
          </cell>
          <cell r="C107" t="str">
            <v>Miro Blaško</v>
          </cell>
          <cell r="D107">
            <v>908147895</v>
          </cell>
          <cell r="E107" t="str">
            <v>blaskomirko4@gmail.com</v>
          </cell>
          <cell r="F107" t="str">
            <v>K</v>
          </cell>
          <cell r="G107" t="str">
            <v>z</v>
          </cell>
          <cell r="H107">
            <v>44979</v>
          </cell>
          <cell r="J107" t="str">
            <v>AUG</v>
          </cell>
          <cell r="L107" t="str">
            <v>T</v>
          </cell>
          <cell r="M107" t="str">
            <v>MSB</v>
          </cell>
          <cell r="N107" t="str">
            <v>F</v>
          </cell>
          <cell r="Q107" t="str">
            <v>BB-SPS-4D</v>
          </cell>
          <cell r="R107">
            <v>1</v>
          </cell>
          <cell r="T107">
            <v>20</v>
          </cell>
        </row>
        <row r="108">
          <cell r="B108" t="str">
            <v>BB-SPS-4E</v>
          </cell>
          <cell r="C108" t="str">
            <v>Thea Opálková</v>
          </cell>
          <cell r="D108">
            <v>949044570</v>
          </cell>
          <cell r="E108" t="str">
            <v>theaopalkova@gmail.com</v>
          </cell>
          <cell r="F108" t="str">
            <v>K</v>
          </cell>
          <cell r="G108" t="str">
            <v>z</v>
          </cell>
          <cell r="H108">
            <v>44977</v>
          </cell>
          <cell r="I108" t="str">
            <v>MAJ</v>
          </cell>
          <cell r="J108" t="str">
            <v>JUN</v>
          </cell>
          <cell r="K108" t="str">
            <v>MAJ</v>
          </cell>
          <cell r="L108" t="str">
            <v>T</v>
          </cell>
          <cell r="M108" t="str">
            <v>MSB</v>
          </cell>
          <cell r="O108" t="str">
            <v>PD</v>
          </cell>
          <cell r="Q108" t="str">
            <v>BB-SPS-4E</v>
          </cell>
          <cell r="R108">
            <v>1</v>
          </cell>
          <cell r="T108">
            <v>20</v>
          </cell>
        </row>
        <row r="109">
          <cell r="B109" t="str">
            <v>BB-SPS-4IT</v>
          </cell>
          <cell r="C109" t="str">
            <v>Matúš Magyar</v>
          </cell>
          <cell r="D109">
            <v>908094754</v>
          </cell>
          <cell r="E109" t="str">
            <v>magyar.bb87@gmail.com</v>
          </cell>
          <cell r="F109" t="str">
            <v>K</v>
          </cell>
          <cell r="G109" t="str">
            <v>z</v>
          </cell>
          <cell r="H109">
            <v>45016</v>
          </cell>
          <cell r="I109" t="str">
            <v>MAj</v>
          </cell>
          <cell r="J109" t="str">
            <v>JUN</v>
          </cell>
          <cell r="K109" t="str">
            <v>MAJ</v>
          </cell>
          <cell r="L109" t="str">
            <v>T</v>
          </cell>
          <cell r="M109" t="str">
            <v>MSB</v>
          </cell>
          <cell r="Q109" t="str">
            <v>BB-SPS-4IT</v>
          </cell>
          <cell r="R109">
            <v>1</v>
          </cell>
          <cell r="T109">
            <v>20</v>
          </cell>
        </row>
        <row r="110">
          <cell r="B110" t="str">
            <v>BB-SPSS-4B</v>
          </cell>
          <cell r="C110" t="str">
            <v>Samuel Puškár</v>
          </cell>
          <cell r="D110">
            <v>907259074</v>
          </cell>
          <cell r="E110" t="str">
            <v>samuel.puskar123@gmail.com</v>
          </cell>
          <cell r="F110" t="str">
            <v>K</v>
          </cell>
          <cell r="G110" t="str">
            <v>z</v>
          </cell>
          <cell r="H110">
            <v>45006</v>
          </cell>
          <cell r="I110" t="str">
            <v>MAJ</v>
          </cell>
          <cell r="J110" t="str">
            <v>JUN</v>
          </cell>
          <cell r="L110" t="str">
            <v>T</v>
          </cell>
          <cell r="M110" t="str">
            <v>MSB</v>
          </cell>
          <cell r="Q110" t="str">
            <v>BB-SPSS-4B</v>
          </cell>
          <cell r="R110">
            <v>1</v>
          </cell>
          <cell r="T110">
            <v>20</v>
          </cell>
        </row>
        <row r="111">
          <cell r="B111" t="str">
            <v>BB-SPSS-4G</v>
          </cell>
          <cell r="C111" t="str">
            <v>Nina Strelcová</v>
          </cell>
          <cell r="D111">
            <v>918828779</v>
          </cell>
          <cell r="E111" t="str">
            <v>ninkas1705@gmail.com</v>
          </cell>
          <cell r="F111" t="str">
            <v>R</v>
          </cell>
          <cell r="G111" t="str">
            <v>z</v>
          </cell>
          <cell r="H111">
            <v>44972</v>
          </cell>
          <cell r="I111" t="str">
            <v>MAJ</v>
          </cell>
          <cell r="J111" t="str">
            <v>JUN</v>
          </cell>
          <cell r="K111" t="str">
            <v>MAJ</v>
          </cell>
          <cell r="L111" t="str">
            <v>T</v>
          </cell>
          <cell r="M111" t="str">
            <v>MSB</v>
          </cell>
          <cell r="O111" t="str">
            <v>PD</v>
          </cell>
          <cell r="Q111" t="str">
            <v>BB-SPSS-4G</v>
          </cell>
          <cell r="R111">
            <v>1</v>
          </cell>
          <cell r="T111">
            <v>20</v>
          </cell>
        </row>
        <row r="112">
          <cell r="B112" t="str">
            <v>BB-SZS-4FLA</v>
          </cell>
          <cell r="C112" t="str">
            <v>Emma Matysová</v>
          </cell>
          <cell r="D112">
            <v>908201025</v>
          </cell>
          <cell r="E112" t="str">
            <v>matysovaemma@gmail.com</v>
          </cell>
          <cell r="F112" t="str">
            <v>R</v>
          </cell>
          <cell r="G112" t="str">
            <v>z</v>
          </cell>
          <cell r="H112">
            <v>44977</v>
          </cell>
          <cell r="I112" t="str">
            <v>MAJ</v>
          </cell>
          <cell r="J112" t="str">
            <v>JUN</v>
          </cell>
          <cell r="K112" t="str">
            <v>MAJ</v>
          </cell>
          <cell r="L112" t="str">
            <v>TABLO</v>
          </cell>
          <cell r="M112" t="str">
            <v>MSB</v>
          </cell>
          <cell r="N112" t="str">
            <v>F</v>
          </cell>
          <cell r="Q112" t="str">
            <v>BB-SZS-4FLA</v>
          </cell>
          <cell r="R112">
            <v>1</v>
          </cell>
          <cell r="T112">
            <v>20</v>
          </cell>
        </row>
        <row r="113">
          <cell r="B113" t="str">
            <v>BB-SZS-4FLB</v>
          </cell>
          <cell r="C113" t="str">
            <v>Michaela Kracsenicsová</v>
          </cell>
          <cell r="D113">
            <v>950820060</v>
          </cell>
          <cell r="E113" t="str">
            <v>michaelakras21@gmail.com</v>
          </cell>
          <cell r="F113" t="str">
            <v>R</v>
          </cell>
          <cell r="G113" t="str">
            <v>z</v>
          </cell>
          <cell r="H113">
            <v>44974</v>
          </cell>
          <cell r="I113" t="str">
            <v>MAR</v>
          </cell>
          <cell r="J113" t="str">
            <v>APR</v>
          </cell>
          <cell r="K113" t="str">
            <v>MAJ</v>
          </cell>
          <cell r="L113" t="str">
            <v>T</v>
          </cell>
          <cell r="M113" t="str">
            <v>MSB</v>
          </cell>
          <cell r="N113" t="str">
            <v>F</v>
          </cell>
          <cell r="Q113" t="str">
            <v>BB-SZS-4FLB</v>
          </cell>
          <cell r="R113">
            <v>1</v>
          </cell>
          <cell r="T113">
            <v>20</v>
          </cell>
        </row>
        <row r="114">
          <cell r="B114" t="str">
            <v>BB-SZS-4MAS</v>
          </cell>
          <cell r="C114" t="str">
            <v>Ivan Handlovský</v>
          </cell>
          <cell r="D114">
            <v>940326230</v>
          </cell>
          <cell r="E114" t="str">
            <v>ivanhandlovsky@gmail.com</v>
          </cell>
          <cell r="F114" t="str">
            <v>K</v>
          </cell>
          <cell r="G114" t="str">
            <v>z</v>
          </cell>
          <cell r="H114">
            <v>44979</v>
          </cell>
          <cell r="I114" t="str">
            <v>JUN</v>
          </cell>
          <cell r="J114" t="str">
            <v>JUL</v>
          </cell>
          <cell r="K114" t="str">
            <v>JUN</v>
          </cell>
          <cell r="L114" t="str">
            <v>T</v>
          </cell>
          <cell r="M114" t="str">
            <v>MSB</v>
          </cell>
          <cell r="O114" t="str">
            <v>PD</v>
          </cell>
          <cell r="Q114" t="str">
            <v>BB-SZS-4MAS</v>
          </cell>
          <cell r="R114">
            <v>1</v>
          </cell>
          <cell r="T114">
            <v>20</v>
          </cell>
        </row>
        <row r="115">
          <cell r="B115" t="str">
            <v>BB-SZS-4PS</v>
          </cell>
          <cell r="C115" t="str">
            <v>Zoja Hričovská</v>
          </cell>
          <cell r="D115">
            <v>918114648</v>
          </cell>
          <cell r="E115" t="str">
            <v>zoja.hricka@gmail.com</v>
          </cell>
          <cell r="F115" t="str">
            <v>K</v>
          </cell>
          <cell r="G115" t="str">
            <v>z</v>
          </cell>
          <cell r="H115">
            <v>44978</v>
          </cell>
          <cell r="I115" t="str">
            <v>MAR</v>
          </cell>
          <cell r="J115" t="str">
            <v>JUN</v>
          </cell>
          <cell r="K115" t="str">
            <v>MAJ</v>
          </cell>
          <cell r="L115" t="str">
            <v>T</v>
          </cell>
          <cell r="O115" t="str">
            <v>2S</v>
          </cell>
          <cell r="Q115" t="str">
            <v>BB-SZS-4PS</v>
          </cell>
          <cell r="R115">
            <v>1</v>
          </cell>
          <cell r="T115">
            <v>20</v>
          </cell>
        </row>
        <row r="116">
          <cell r="B116" t="str">
            <v>BB-SZS-4ZL</v>
          </cell>
          <cell r="C116" t="str">
            <v>Kristína Kákicsová</v>
          </cell>
          <cell r="D116">
            <v>910448946</v>
          </cell>
          <cell r="E116" t="str">
            <v>kristinakakicsova7@gmail.com</v>
          </cell>
          <cell r="F116" t="str">
            <v>K</v>
          </cell>
          <cell r="G116" t="str">
            <v>z</v>
          </cell>
          <cell r="H116">
            <v>44978</v>
          </cell>
          <cell r="I116" t="str">
            <v>APR</v>
          </cell>
          <cell r="J116" t="str">
            <v>APR</v>
          </cell>
          <cell r="K116" t="str">
            <v>APR</v>
          </cell>
          <cell r="L116" t="str">
            <v>T</v>
          </cell>
          <cell r="M116" t="str">
            <v>MSB</v>
          </cell>
          <cell r="Q116" t="str">
            <v>BB-SZS-4ZL</v>
          </cell>
          <cell r="R116">
            <v>1</v>
          </cell>
          <cell r="T116">
            <v>20</v>
          </cell>
        </row>
        <row r="117">
          <cell r="B117" t="str">
            <v>Bernolakovo-SOS-4O2</v>
          </cell>
          <cell r="C117" t="str">
            <v>Terézia Jedličková</v>
          </cell>
          <cell r="D117">
            <v>907039455</v>
          </cell>
          <cell r="E117" t="str">
            <v>tetejedlickova02@gmail.com</v>
          </cell>
          <cell r="F117" t="str">
            <v>K</v>
          </cell>
          <cell r="G117" t="str">
            <v>z</v>
          </cell>
          <cell r="H117">
            <v>45001</v>
          </cell>
          <cell r="I117" t="str">
            <v>AUG</v>
          </cell>
          <cell r="J117" t="str">
            <v>SEP</v>
          </cell>
          <cell r="L117" t="str">
            <v>T</v>
          </cell>
          <cell r="M117" t="str">
            <v>MSB</v>
          </cell>
          <cell r="Q117" t="str">
            <v>Bernolakovo-SOS-4O2</v>
          </cell>
          <cell r="R117">
            <v>1</v>
          </cell>
          <cell r="T117">
            <v>20</v>
          </cell>
        </row>
        <row r="118">
          <cell r="B118" t="str">
            <v>Bernolakovo-SOS-4O2</v>
          </cell>
          <cell r="C118" t="str">
            <v>Petra Meszárošová</v>
          </cell>
          <cell r="D118">
            <v>944009363</v>
          </cell>
          <cell r="E118" t="str">
            <v>nemaemail</v>
          </cell>
          <cell r="F118" t="str">
            <v>K</v>
          </cell>
          <cell r="G118" t="str">
            <v>z</v>
          </cell>
          <cell r="L118" t="str">
            <v>T</v>
          </cell>
          <cell r="Q118" t="str">
            <v>Bernolakovo-SOS-4O2</v>
          </cell>
          <cell r="R118">
            <v>1</v>
          </cell>
          <cell r="T118">
            <v>20</v>
          </cell>
        </row>
        <row r="119">
          <cell r="B119" t="str">
            <v>Bernolakovo-SOS-4S</v>
          </cell>
          <cell r="C119" t="str">
            <v>Viktória Királyová</v>
          </cell>
          <cell r="D119">
            <v>904233827</v>
          </cell>
          <cell r="E119" t="str">
            <v>kiralyovaviktoria45@gmail.com</v>
          </cell>
          <cell r="F119" t="str">
            <v>K</v>
          </cell>
          <cell r="G119" t="str">
            <v>z</v>
          </cell>
          <cell r="H119">
            <v>45030</v>
          </cell>
          <cell r="I119" t="str">
            <v>APR</v>
          </cell>
          <cell r="J119" t="str">
            <v>APR</v>
          </cell>
          <cell r="L119" t="str">
            <v>TABLO</v>
          </cell>
          <cell r="Q119" t="str">
            <v>Bernolakovo-SOS-4S</v>
          </cell>
          <cell r="R119">
            <v>1</v>
          </cell>
          <cell r="T119">
            <v>20</v>
          </cell>
        </row>
        <row r="120">
          <cell r="B120" t="str">
            <v>BJ-CG-5A (5r)</v>
          </cell>
          <cell r="C120" t="str">
            <v>Laura Paňková</v>
          </cell>
          <cell r="D120">
            <v>915277001</v>
          </cell>
          <cell r="E120" t="str">
            <v>laurapankova4@gmail.com</v>
          </cell>
          <cell r="F120" t="str">
            <v>K</v>
          </cell>
          <cell r="G120" t="str">
            <v>z</v>
          </cell>
          <cell r="H120">
            <v>44988</v>
          </cell>
          <cell r="I120" t="str">
            <v>MAJ</v>
          </cell>
          <cell r="J120" t="str">
            <v>JUN</v>
          </cell>
          <cell r="K120" t="str">
            <v>MAJ</v>
          </cell>
          <cell r="L120" t="str">
            <v>T</v>
          </cell>
          <cell r="M120" t="str">
            <v>MSB</v>
          </cell>
          <cell r="Q120" t="str">
            <v>BJ-CG-5A (5r)</v>
          </cell>
          <cell r="R120">
            <v>1</v>
          </cell>
          <cell r="T120">
            <v>20</v>
          </cell>
        </row>
        <row r="121">
          <cell r="B121" t="str">
            <v>BJ-GLS-4B</v>
          </cell>
          <cell r="C121" t="str">
            <v>Viktória Biathová</v>
          </cell>
          <cell r="D121">
            <v>903056600</v>
          </cell>
          <cell r="E121" t="str">
            <v>viktoriabiath@gmail.com</v>
          </cell>
          <cell r="F121" t="str">
            <v>K</v>
          </cell>
          <cell r="G121" t="str">
            <v>Z</v>
          </cell>
          <cell r="H121">
            <v>44991</v>
          </cell>
          <cell r="I121" t="str">
            <v>MAJ</v>
          </cell>
          <cell r="J121" t="str">
            <v>JUN</v>
          </cell>
          <cell r="K121" t="str">
            <v>MAJ</v>
          </cell>
          <cell r="L121" t="str">
            <v>T</v>
          </cell>
          <cell r="M121" t="str">
            <v>MSB</v>
          </cell>
          <cell r="O121" t="str">
            <v>2S</v>
          </cell>
          <cell r="Q121" t="str">
            <v>BJ-GLS-4B</v>
          </cell>
          <cell r="R121">
            <v>1</v>
          </cell>
          <cell r="T121">
            <v>20</v>
          </cell>
        </row>
        <row r="122">
          <cell r="B122" t="str">
            <v>BJ-GLS-4B</v>
          </cell>
          <cell r="C122" t="str">
            <v>Tomáš Pribilinec</v>
          </cell>
          <cell r="D122">
            <v>940814369</v>
          </cell>
          <cell r="E122" t="str">
            <v>pribilinect@gmail.com</v>
          </cell>
          <cell r="F122" t="str">
            <v>K</v>
          </cell>
          <cell r="G122" t="str">
            <v>Z</v>
          </cell>
          <cell r="H122">
            <v>44991</v>
          </cell>
          <cell r="L122" t="str">
            <v>T</v>
          </cell>
          <cell r="Q122" t="str">
            <v>BJ-GLS-4B</v>
          </cell>
          <cell r="R122">
            <v>1</v>
          </cell>
          <cell r="T122">
            <v>20</v>
          </cell>
        </row>
        <row r="123">
          <cell r="B123" t="str">
            <v>BJ-GLS-4C</v>
          </cell>
          <cell r="C123" t="str">
            <v>Richard Kuchta</v>
          </cell>
          <cell r="D123">
            <v>908788292</v>
          </cell>
          <cell r="E123" t="str">
            <v>rkuchta112@gmail.com</v>
          </cell>
          <cell r="F123" t="str">
            <v>K</v>
          </cell>
          <cell r="G123" t="str">
            <v>z</v>
          </cell>
          <cell r="H123">
            <v>44987</v>
          </cell>
          <cell r="I123" t="str">
            <v>JUN</v>
          </cell>
          <cell r="J123" t="str">
            <v>JUL</v>
          </cell>
          <cell r="K123" t="str">
            <v>JUN</v>
          </cell>
          <cell r="L123" t="str">
            <v>T</v>
          </cell>
          <cell r="M123" t="str">
            <v>MSB</v>
          </cell>
          <cell r="Q123" t="str">
            <v>BJ-GLS-4C</v>
          </cell>
          <cell r="R123">
            <v>1</v>
          </cell>
          <cell r="T123">
            <v>20</v>
          </cell>
        </row>
        <row r="124">
          <cell r="B124" t="str">
            <v>BJ-GLS-5G (5r)</v>
          </cell>
          <cell r="C124" t="str">
            <v>Markéta Ondošová</v>
          </cell>
          <cell r="D124">
            <v>948020870</v>
          </cell>
          <cell r="E124" t="str">
            <v>mara.ondos@gmail.com</v>
          </cell>
          <cell r="F124" t="str">
            <v>K</v>
          </cell>
          <cell r="G124" t="str">
            <v>z</v>
          </cell>
          <cell r="H124">
            <v>44987</v>
          </cell>
          <cell r="I124" t="str">
            <v>MAJ</v>
          </cell>
          <cell r="J124" t="str">
            <v>JUN</v>
          </cell>
          <cell r="K124" t="str">
            <v>MAJ</v>
          </cell>
          <cell r="L124" t="str">
            <v>T</v>
          </cell>
          <cell r="M124" t="str">
            <v>MSB</v>
          </cell>
          <cell r="Q124" t="str">
            <v>BJ-GLS-5G (5r)</v>
          </cell>
          <cell r="R124">
            <v>1</v>
          </cell>
          <cell r="T124">
            <v>20</v>
          </cell>
        </row>
        <row r="125">
          <cell r="B125" t="str">
            <v>BJ-HAJA-4C</v>
          </cell>
          <cell r="C125" t="str">
            <v>Lenka Homová</v>
          </cell>
          <cell r="D125">
            <v>917999259</v>
          </cell>
          <cell r="E125" t="str">
            <v>lenka.homova@gmail.com</v>
          </cell>
          <cell r="F125" t="str">
            <v>K</v>
          </cell>
          <cell r="G125" t="str">
            <v>z</v>
          </cell>
          <cell r="H125">
            <v>44986</v>
          </cell>
          <cell r="I125" t="str">
            <v>MAR</v>
          </cell>
          <cell r="J125" t="str">
            <v>MAR</v>
          </cell>
          <cell r="K125" t="str">
            <v>MAR</v>
          </cell>
          <cell r="L125" t="str">
            <v>T</v>
          </cell>
          <cell r="M125" t="str">
            <v>MSB</v>
          </cell>
          <cell r="N125" t="str">
            <v>F_peto</v>
          </cell>
          <cell r="O125" t="str">
            <v>PD</v>
          </cell>
          <cell r="Q125" t="str">
            <v>BJ-HAJA-4C</v>
          </cell>
          <cell r="R125">
            <v>1</v>
          </cell>
          <cell r="T125">
            <v>20</v>
          </cell>
        </row>
        <row r="126">
          <cell r="B126" t="str">
            <v>BJ-HAJA-4E</v>
          </cell>
          <cell r="C126" t="str">
            <v>Ema Bodíková</v>
          </cell>
          <cell r="D126">
            <v>911668944</v>
          </cell>
          <cell r="E126" t="str">
            <v>bodikovaema2@gmail.com</v>
          </cell>
          <cell r="F126" t="str">
            <v>K</v>
          </cell>
          <cell r="G126" t="str">
            <v>z</v>
          </cell>
          <cell r="H126">
            <v>45068</v>
          </cell>
          <cell r="I126" t="str">
            <v>JUN</v>
          </cell>
          <cell r="J126" t="str">
            <v>AUG</v>
          </cell>
          <cell r="L126" t="str">
            <v>T</v>
          </cell>
          <cell r="M126" t="str">
            <v>SB B</v>
          </cell>
          <cell r="Q126" t="str">
            <v>BJ-HAJA-4E</v>
          </cell>
          <cell r="R126">
            <v>1</v>
          </cell>
          <cell r="T126">
            <v>20</v>
          </cell>
        </row>
        <row r="127">
          <cell r="B127" t="str">
            <v>BJ-HAJA-5H (5r)</v>
          </cell>
          <cell r="C127" t="str">
            <v>Klára Bilská</v>
          </cell>
          <cell r="D127">
            <v>940565862</v>
          </cell>
          <cell r="E127" t="str">
            <v>klarabilska04@gmail.com</v>
          </cell>
          <cell r="F127" t="str">
            <v>K</v>
          </cell>
          <cell r="G127" t="str">
            <v>z</v>
          </cell>
          <cell r="H127">
            <v>44985</v>
          </cell>
          <cell r="I127" t="str">
            <v>MAJ</v>
          </cell>
          <cell r="J127" t="str">
            <v>JUN</v>
          </cell>
          <cell r="K127" t="str">
            <v>MAJ</v>
          </cell>
          <cell r="L127" t="str">
            <v>T</v>
          </cell>
          <cell r="M127" t="str">
            <v>MSB</v>
          </cell>
          <cell r="N127" t="str">
            <v>F_peto</v>
          </cell>
          <cell r="Q127" t="str">
            <v>BJ-HAJA-5H (5r)</v>
          </cell>
          <cell r="R127">
            <v>1</v>
          </cell>
          <cell r="T127">
            <v>20</v>
          </cell>
        </row>
        <row r="128">
          <cell r="B128" t="str">
            <v>BJ-SG-4A</v>
          </cell>
          <cell r="C128" t="str">
            <v>Tímea Horváthová</v>
          </cell>
          <cell r="D128">
            <v>948679774</v>
          </cell>
          <cell r="E128" t="str">
            <v>timkahorvathova96@gmail.com</v>
          </cell>
          <cell r="F128" t="str">
            <v>K</v>
          </cell>
          <cell r="G128" t="str">
            <v>z</v>
          </cell>
          <cell r="H128">
            <v>44991</v>
          </cell>
          <cell r="I128" t="str">
            <v>MAJ</v>
          </cell>
          <cell r="J128" t="str">
            <v>AUG</v>
          </cell>
          <cell r="K128" t="str">
            <v>AUG</v>
          </cell>
          <cell r="L128" t="str">
            <v>T</v>
          </cell>
          <cell r="M128" t="str">
            <v>MSB</v>
          </cell>
          <cell r="Q128" t="str">
            <v>BJ-SG-4A</v>
          </cell>
          <cell r="R128">
            <v>1</v>
          </cell>
          <cell r="T128">
            <v>20</v>
          </cell>
        </row>
        <row r="129">
          <cell r="B129" t="str">
            <v>BJ-SPS-4B</v>
          </cell>
          <cell r="C129" t="str">
            <v>Tadeáš Knap</v>
          </cell>
          <cell r="D129">
            <v>951033920</v>
          </cell>
          <cell r="E129" t="str">
            <v>tadeaskna@gmail.com</v>
          </cell>
          <cell r="F129" t="str">
            <v>K</v>
          </cell>
          <cell r="G129" t="str">
            <v>z</v>
          </cell>
          <cell r="H129">
            <v>44987</v>
          </cell>
          <cell r="I129" t="str">
            <v>DEC</v>
          </cell>
          <cell r="J129" t="str">
            <v>MAJ</v>
          </cell>
          <cell r="L129" t="str">
            <v>T</v>
          </cell>
          <cell r="Q129" t="str">
            <v>BJ-SPS-4B</v>
          </cell>
          <cell r="R129">
            <v>1</v>
          </cell>
          <cell r="T129">
            <v>20</v>
          </cell>
        </row>
        <row r="130">
          <cell r="B130" t="str">
            <v>BJ-SPS-4B</v>
          </cell>
          <cell r="C130" t="str">
            <v>František Vabno</v>
          </cell>
          <cell r="D130">
            <v>944786516</v>
          </cell>
          <cell r="E130" t="str">
            <v>vabnoferko@gmail.com</v>
          </cell>
          <cell r="F130" t="str">
            <v>K</v>
          </cell>
          <cell r="G130" t="str">
            <v>z</v>
          </cell>
          <cell r="H130">
            <v>44987</v>
          </cell>
          <cell r="L130" t="str">
            <v>T</v>
          </cell>
          <cell r="Q130" t="str">
            <v>BJ-SPS-4B</v>
          </cell>
          <cell r="R130">
            <v>1</v>
          </cell>
          <cell r="T130">
            <v>20</v>
          </cell>
        </row>
        <row r="131">
          <cell r="B131" t="str">
            <v>BJ-SPS-4C</v>
          </cell>
          <cell r="C131" t="str">
            <v>Natália Kostová</v>
          </cell>
          <cell r="D131">
            <v>915103232</v>
          </cell>
          <cell r="E131" t="str">
            <v>kostova@spsbj.sk</v>
          </cell>
          <cell r="F131" t="str">
            <v>K</v>
          </cell>
          <cell r="G131" t="str">
            <v>z</v>
          </cell>
          <cell r="H131">
            <v>45107</v>
          </cell>
          <cell r="I131" t="str">
            <v>JUN</v>
          </cell>
          <cell r="J131" t="str">
            <v>JUL</v>
          </cell>
          <cell r="L131" t="str">
            <v>T</v>
          </cell>
          <cell r="M131" t="str">
            <v>MSB</v>
          </cell>
          <cell r="Q131" t="str">
            <v>BJ-SPS-4C</v>
          </cell>
          <cell r="R131">
            <v>1</v>
          </cell>
          <cell r="T131">
            <v>20</v>
          </cell>
        </row>
        <row r="132">
          <cell r="B132" t="str">
            <v>BJ-SPS-4C</v>
          </cell>
          <cell r="C132" t="str">
            <v>Zdeno Prokeš</v>
          </cell>
          <cell r="D132">
            <v>944690611</v>
          </cell>
          <cell r="E132" t="str">
            <v>zdenoprokes279@gmail.com</v>
          </cell>
          <cell r="F132" t="str">
            <v>K</v>
          </cell>
          <cell r="G132" t="str">
            <v>z</v>
          </cell>
          <cell r="L132" t="str">
            <v>T</v>
          </cell>
          <cell r="Q132" t="str">
            <v>BJ-SPS-4C</v>
          </cell>
          <cell r="R132">
            <v>1</v>
          </cell>
          <cell r="T132">
            <v>20</v>
          </cell>
        </row>
        <row r="133">
          <cell r="B133" t="str">
            <v>BJ-SPS-4D</v>
          </cell>
          <cell r="C133" t="str">
            <v>Martin Kucírka</v>
          </cell>
          <cell r="D133">
            <v>908340989</v>
          </cell>
          <cell r="E133" t="str">
            <v>kucirkamartin2004@gmail.com</v>
          </cell>
          <cell r="F133" t="str">
            <v>K</v>
          </cell>
          <cell r="G133" t="str">
            <v>z</v>
          </cell>
          <cell r="H133">
            <v>44987</v>
          </cell>
          <cell r="I133" t="str">
            <v>MAJ</v>
          </cell>
          <cell r="J133" t="str">
            <v>JUL</v>
          </cell>
          <cell r="K133" t="str">
            <v>MAJ</v>
          </cell>
          <cell r="L133" t="str">
            <v>T</v>
          </cell>
          <cell r="M133" t="str">
            <v>MSB</v>
          </cell>
          <cell r="N133" t="str">
            <v>F_peto</v>
          </cell>
          <cell r="O133" t="str">
            <v>PD</v>
          </cell>
          <cell r="Q133" t="str">
            <v>BJ-SPS-4D</v>
          </cell>
          <cell r="R133">
            <v>1</v>
          </cell>
          <cell r="T133">
            <v>20</v>
          </cell>
        </row>
        <row r="134">
          <cell r="B134" t="str">
            <v>BJ-SSJH-4G</v>
          </cell>
          <cell r="C134" t="str">
            <v>Dominika Pavelová</v>
          </cell>
          <cell r="D134">
            <v>944037005</v>
          </cell>
          <cell r="E134" t="str">
            <v>domipa125@gmail.com</v>
          </cell>
          <cell r="F134" t="str">
            <v>K</v>
          </cell>
          <cell r="G134" t="str">
            <v>z</v>
          </cell>
          <cell r="H134">
            <v>44988</v>
          </cell>
          <cell r="I134" t="str">
            <v>MAR</v>
          </cell>
          <cell r="J134" t="str">
            <v>JUN</v>
          </cell>
          <cell r="L134" t="str">
            <v>T</v>
          </cell>
          <cell r="M134" t="str">
            <v>MSB</v>
          </cell>
          <cell r="N134" t="str">
            <v>F_peto</v>
          </cell>
          <cell r="O134" t="str">
            <v>2S</v>
          </cell>
          <cell r="Q134" t="str">
            <v>BJ-SSJH-4G</v>
          </cell>
          <cell r="R134">
            <v>1</v>
          </cell>
          <cell r="T134">
            <v>20</v>
          </cell>
        </row>
        <row r="135">
          <cell r="B135" t="str">
            <v>BJ-SSS-4A</v>
          </cell>
          <cell r="C135" t="str">
            <v>Katarína Kutná</v>
          </cell>
          <cell r="D135">
            <v>948122837</v>
          </cell>
          <cell r="E135" t="str">
            <v>katarinakutna016@gmail.com</v>
          </cell>
          <cell r="F135" t="str">
            <v>K</v>
          </cell>
          <cell r="G135" t="str">
            <v>z</v>
          </cell>
          <cell r="H135">
            <v>44987</v>
          </cell>
          <cell r="I135" t="str">
            <v>JUN</v>
          </cell>
          <cell r="J135" t="str">
            <v>JUL</v>
          </cell>
          <cell r="K135" t="str">
            <v>JUN</v>
          </cell>
          <cell r="L135" t="str">
            <v>T</v>
          </cell>
          <cell r="M135" t="str">
            <v>MSB</v>
          </cell>
          <cell r="Q135" t="str">
            <v>BJ-SSS-4A</v>
          </cell>
          <cell r="R135">
            <v>1</v>
          </cell>
          <cell r="T135">
            <v>20</v>
          </cell>
        </row>
        <row r="136">
          <cell r="B136" t="str">
            <v>BNB-GYM-4A</v>
          </cell>
          <cell r="C136" t="str">
            <v>Damián Dravecký</v>
          </cell>
          <cell r="D136">
            <v>948476611</v>
          </cell>
          <cell r="E136" t="str">
            <v>draveckydamian@gmail.com</v>
          </cell>
          <cell r="F136" t="str">
            <v>K</v>
          </cell>
          <cell r="G136" t="str">
            <v>z</v>
          </cell>
          <cell r="H136">
            <v>44970</v>
          </cell>
          <cell r="I136" t="str">
            <v>MAJ</v>
          </cell>
          <cell r="J136" t="str">
            <v>JUN</v>
          </cell>
          <cell r="K136" t="str">
            <v>MAJ</v>
          </cell>
          <cell r="L136" t="str">
            <v>T</v>
          </cell>
          <cell r="M136" t="str">
            <v>MSB</v>
          </cell>
          <cell r="O136" t="str">
            <v>2S</v>
          </cell>
          <cell r="Q136" t="str">
            <v>BNB-GYM-4A</v>
          </cell>
          <cell r="R136">
            <v>1</v>
          </cell>
          <cell r="T136">
            <v>20</v>
          </cell>
        </row>
        <row r="137">
          <cell r="B137" t="str">
            <v>BNB-SOS-4A</v>
          </cell>
          <cell r="C137" t="str">
            <v xml:space="preserve">Kristián Opáth </v>
          </cell>
          <cell r="D137">
            <v>917195572</v>
          </cell>
          <cell r="E137" t="str">
            <v>opath.kristian111@gmail.com</v>
          </cell>
          <cell r="F137" t="str">
            <v>K</v>
          </cell>
          <cell r="G137" t="str">
            <v>z</v>
          </cell>
          <cell r="H137">
            <v>44970</v>
          </cell>
          <cell r="I137" t="str">
            <v>MAJ</v>
          </cell>
          <cell r="J137" t="str">
            <v>SEP</v>
          </cell>
          <cell r="K137" t="str">
            <v>AUG</v>
          </cell>
          <cell r="L137" t="str">
            <v>T</v>
          </cell>
          <cell r="M137" t="str">
            <v>MSB</v>
          </cell>
          <cell r="Q137" t="str">
            <v>BNB-SOS-4A</v>
          </cell>
          <cell r="R137">
            <v>1</v>
          </cell>
          <cell r="T137">
            <v>20</v>
          </cell>
        </row>
        <row r="138">
          <cell r="B138" t="str">
            <v>BNB-SOS-4A</v>
          </cell>
          <cell r="C138" t="str">
            <v>Jakub Lech</v>
          </cell>
          <cell r="D138">
            <v>918259409</v>
          </cell>
          <cell r="E138" t="str">
            <v>jakulech@gmail.com</v>
          </cell>
          <cell r="F138" t="str">
            <v>K</v>
          </cell>
          <cell r="G138" t="str">
            <v>z</v>
          </cell>
          <cell r="L138" t="str">
            <v>T</v>
          </cell>
          <cell r="M138" t="str">
            <v>MSB</v>
          </cell>
          <cell r="Q138" t="str">
            <v>BNB-SOS-4A</v>
          </cell>
          <cell r="R138">
            <v>1</v>
          </cell>
          <cell r="T138">
            <v>20</v>
          </cell>
        </row>
        <row r="139">
          <cell r="B139" t="str">
            <v>BNB-SOS-4C</v>
          </cell>
          <cell r="C139" t="str">
            <v>Andrej Piešťanský</v>
          </cell>
          <cell r="D139">
            <v>951145384</v>
          </cell>
          <cell r="E139" t="str">
            <v>piestansky454@gmail.com</v>
          </cell>
          <cell r="F139" t="str">
            <v>K</v>
          </cell>
          <cell r="G139" t="str">
            <v>z</v>
          </cell>
          <cell r="H139">
            <v>44971</v>
          </cell>
          <cell r="I139" t="str">
            <v>MAJ</v>
          </cell>
          <cell r="J139" t="str">
            <v>JUN</v>
          </cell>
          <cell r="K139" t="str">
            <v>MAJ</v>
          </cell>
          <cell r="L139" t="str">
            <v>T</v>
          </cell>
          <cell r="M139" t="str">
            <v>MSB</v>
          </cell>
          <cell r="Q139" t="str">
            <v>BNB-SOS-4C</v>
          </cell>
          <cell r="R139">
            <v>1</v>
          </cell>
          <cell r="T139">
            <v>20</v>
          </cell>
        </row>
        <row r="140">
          <cell r="B140" t="str">
            <v>BR-GYM-4A</v>
          </cell>
          <cell r="C140" t="str">
            <v>Sabina Vojtková - Kubandová</v>
          </cell>
          <cell r="D140">
            <v>915046113</v>
          </cell>
          <cell r="E140" t="str">
            <v>savok.svk@gmail.com</v>
          </cell>
          <cell r="F140" t="str">
            <v>K</v>
          </cell>
          <cell r="G140" t="str">
            <v>z</v>
          </cell>
          <cell r="H140">
            <v>44974</v>
          </cell>
          <cell r="I140" t="str">
            <v>MAR</v>
          </cell>
          <cell r="J140" t="str">
            <v>APR</v>
          </cell>
          <cell r="K140" t="str">
            <v>MAR</v>
          </cell>
          <cell r="L140" t="str">
            <v>T</v>
          </cell>
          <cell r="Q140" t="str">
            <v>BR-GYM-4A</v>
          </cell>
          <cell r="R140">
            <v>1</v>
          </cell>
          <cell r="T140">
            <v>20</v>
          </cell>
        </row>
        <row r="141">
          <cell r="B141" t="str">
            <v>BR-SPED-4B</v>
          </cell>
          <cell r="C141" t="str">
            <v>Natália Ďurčíková</v>
          </cell>
          <cell r="D141">
            <v>904392200</v>
          </cell>
          <cell r="E141" t="str">
            <v>luciadurcik@gmail.com</v>
          </cell>
          <cell r="F141" t="str">
            <v>K</v>
          </cell>
          <cell r="G141" t="str">
            <v>z</v>
          </cell>
          <cell r="H141">
            <v>44980</v>
          </cell>
          <cell r="I141" t="str">
            <v>MAR</v>
          </cell>
          <cell r="J141" t="str">
            <v>MAR</v>
          </cell>
          <cell r="K141" t="str">
            <v>MAR</v>
          </cell>
          <cell r="L141" t="str">
            <v>T</v>
          </cell>
          <cell r="M141" t="str">
            <v>MSB</v>
          </cell>
          <cell r="N141" t="str">
            <v>F</v>
          </cell>
          <cell r="P141" t="str">
            <v>MAR</v>
          </cell>
          <cell r="Q141" t="str">
            <v>BR-SPED-4B</v>
          </cell>
          <cell r="R141">
            <v>1</v>
          </cell>
          <cell r="T141">
            <v>20</v>
          </cell>
        </row>
        <row r="142">
          <cell r="B142" t="str">
            <v>BS-GAK-4A</v>
          </cell>
          <cell r="C142" t="str">
            <v>Emma Melicherčíková</v>
          </cell>
          <cell r="D142">
            <v>917778910</v>
          </cell>
          <cell r="E142" t="str">
            <v>emma.m@centrum.sk</v>
          </cell>
          <cell r="F142" t="str">
            <v>K</v>
          </cell>
          <cell r="G142" t="str">
            <v/>
          </cell>
          <cell r="I142" t="str">
            <v>SEP</v>
          </cell>
          <cell r="J142" t="str">
            <v>AUG</v>
          </cell>
          <cell r="K142" t="str">
            <v>AUG</v>
          </cell>
          <cell r="L142" t="str">
            <v>T</v>
          </cell>
          <cell r="M142" t="str">
            <v>MSB</v>
          </cell>
          <cell r="Q142" t="str">
            <v>BS-GAK-4A</v>
          </cell>
          <cell r="R142">
            <v>1</v>
          </cell>
          <cell r="T142">
            <v>20</v>
          </cell>
        </row>
        <row r="143">
          <cell r="B143" t="str">
            <v>BS-GAK-4A</v>
          </cell>
          <cell r="C143" t="str">
            <v>Martin Jaško</v>
          </cell>
          <cell r="D143">
            <v>918307347</v>
          </cell>
          <cell r="E143" t="str">
            <v>martinjasko@gmail.com</v>
          </cell>
          <cell r="F143" t="str">
            <v>K</v>
          </cell>
          <cell r="G143" t="str">
            <v/>
          </cell>
          <cell r="L143" t="str">
            <v>T</v>
          </cell>
          <cell r="Q143" t="str">
            <v>BS-GAK-4A</v>
          </cell>
          <cell r="R143">
            <v>1</v>
          </cell>
          <cell r="T143">
            <v>20</v>
          </cell>
        </row>
        <row r="144">
          <cell r="B144" t="str">
            <v>BS-GAK-5B (5r)</v>
          </cell>
          <cell r="C144" t="str">
            <v>Michal Šálka</v>
          </cell>
          <cell r="D144">
            <v>908676613</v>
          </cell>
          <cell r="E144" t="str">
            <v>salkamichal0809@gmail.com</v>
          </cell>
          <cell r="F144" t="str">
            <v>K</v>
          </cell>
          <cell r="G144" t="str">
            <v>z</v>
          </cell>
          <cell r="H144">
            <v>44981</v>
          </cell>
          <cell r="I144" t="str">
            <v>MAJ</v>
          </cell>
          <cell r="J144" t="str">
            <v>JUN</v>
          </cell>
          <cell r="K144" t="str">
            <v>MAJ</v>
          </cell>
          <cell r="L144" t="str">
            <v>TABLO</v>
          </cell>
          <cell r="M144" t="str">
            <v>MSB</v>
          </cell>
          <cell r="N144" t="str">
            <v>F_gergely</v>
          </cell>
          <cell r="O144" t="str">
            <v>2S</v>
          </cell>
          <cell r="P144" t="str">
            <v>31.5.</v>
          </cell>
          <cell r="Q144" t="str">
            <v>BS-GAK-5B (5r)</v>
          </cell>
          <cell r="R144">
            <v>1</v>
          </cell>
          <cell r="T144">
            <v>20</v>
          </cell>
        </row>
        <row r="145">
          <cell r="B145" t="str">
            <v>BS-GAK-5C (5r)</v>
          </cell>
          <cell r="C145" t="str">
            <v>Ema Blanáriková</v>
          </cell>
          <cell r="D145">
            <v>915151269</v>
          </cell>
          <cell r="E145" t="str">
            <v>emka.blanarikova7@gmail.com</v>
          </cell>
          <cell r="F145" t="str">
            <v>K</v>
          </cell>
          <cell r="G145" t="str">
            <v>z</v>
          </cell>
          <cell r="H145">
            <v>44974</v>
          </cell>
          <cell r="I145" t="str">
            <v>MAJ</v>
          </cell>
          <cell r="J145" t="str">
            <v>JUN</v>
          </cell>
          <cell r="K145" t="str">
            <v>MAJ</v>
          </cell>
          <cell r="L145" t="str">
            <v>T</v>
          </cell>
          <cell r="M145" t="str">
            <v>MSB</v>
          </cell>
          <cell r="N145" t="str">
            <v>F_gergely</v>
          </cell>
          <cell r="O145" t="str">
            <v>PD</v>
          </cell>
          <cell r="P145" t="str">
            <v>19.5.</v>
          </cell>
          <cell r="Q145" t="str">
            <v>BS-GAK-5C (5r)</v>
          </cell>
          <cell r="R145">
            <v>1</v>
          </cell>
          <cell r="T145">
            <v>20</v>
          </cell>
        </row>
        <row r="146">
          <cell r="B146" t="str">
            <v>BS-GAK-5D (5r)</v>
          </cell>
          <cell r="C146" t="str">
            <v>Zuzana Brodnianska</v>
          </cell>
          <cell r="D146">
            <v>917951056</v>
          </cell>
          <cell r="E146" t="str">
            <v>brodnianskazuzana@gmail.com</v>
          </cell>
          <cell r="F146" t="str">
            <v>K</v>
          </cell>
          <cell r="G146" t="str">
            <v>z</v>
          </cell>
          <cell r="H146">
            <v>44978</v>
          </cell>
          <cell r="I146" t="str">
            <v>MAJ</v>
          </cell>
          <cell r="J146" t="str">
            <v>JUN</v>
          </cell>
          <cell r="K146" t="str">
            <v>MAJ</v>
          </cell>
          <cell r="L146" t="str">
            <v>T</v>
          </cell>
          <cell r="M146" t="str">
            <v>MSB</v>
          </cell>
          <cell r="O146" t="str">
            <v>PD</v>
          </cell>
          <cell r="Q146" t="str">
            <v>BS-GAK-5D (5r)</v>
          </cell>
          <cell r="R146">
            <v>1</v>
          </cell>
          <cell r="T146">
            <v>20</v>
          </cell>
        </row>
        <row r="147">
          <cell r="B147" t="str">
            <v>BS-SHA-5HA (5r)</v>
          </cell>
          <cell r="C147" t="str">
            <v>Emma Kabátová</v>
          </cell>
          <cell r="D147">
            <v>904222289</v>
          </cell>
          <cell r="E147" t="str">
            <v>emma.kabatova@gmail.com</v>
          </cell>
          <cell r="F147" t="str">
            <v>K</v>
          </cell>
          <cell r="G147" t="str">
            <v>z</v>
          </cell>
          <cell r="H147">
            <v>44980</v>
          </cell>
          <cell r="I147" t="str">
            <v>APR</v>
          </cell>
          <cell r="J147" t="str">
            <v>MAJ</v>
          </cell>
          <cell r="K147" t="str">
            <v>APR</v>
          </cell>
          <cell r="L147" t="str">
            <v>T</v>
          </cell>
          <cell r="M147" t="str">
            <v>MSB</v>
          </cell>
          <cell r="N147" t="str">
            <v>F_gergely</v>
          </cell>
          <cell r="Q147" t="str">
            <v>BS-SHA-5HA (5r)</v>
          </cell>
          <cell r="R147">
            <v>1</v>
          </cell>
          <cell r="T147">
            <v>20</v>
          </cell>
        </row>
        <row r="148">
          <cell r="B148" t="str">
            <v>BS-SOSL-4B</v>
          </cell>
          <cell r="C148" t="str">
            <v>Rastislav Šebeňa</v>
          </cell>
          <cell r="D148">
            <v>911929014</v>
          </cell>
          <cell r="E148" t="str">
            <v>rastiksebena@gmail.com</v>
          </cell>
          <cell r="F148" t="str">
            <v>K</v>
          </cell>
          <cell r="G148" t="str">
            <v>z</v>
          </cell>
          <cell r="H148">
            <v>44974</v>
          </cell>
          <cell r="I148" t="str">
            <v>MAj</v>
          </cell>
          <cell r="J148" t="str">
            <v>JUL</v>
          </cell>
          <cell r="K148" t="str">
            <v>MAJ</v>
          </cell>
          <cell r="L148" t="str">
            <v>T</v>
          </cell>
          <cell r="Q148" t="str">
            <v>BS-SOSL-4B</v>
          </cell>
          <cell r="R148">
            <v>1</v>
          </cell>
          <cell r="T148">
            <v>20</v>
          </cell>
        </row>
        <row r="149">
          <cell r="B149" t="str">
            <v>BS-SOSSaL-4A</v>
          </cell>
          <cell r="C149" t="str">
            <v>Michal Gorta</v>
          </cell>
          <cell r="D149">
            <v>908462324</v>
          </cell>
          <cell r="E149" t="str">
            <v>michalgorta@gmail.com</v>
          </cell>
          <cell r="F149" t="str">
            <v>K</v>
          </cell>
          <cell r="G149" t="str">
            <v>z</v>
          </cell>
          <cell r="I149" t="str">
            <v>MAj</v>
          </cell>
          <cell r="J149" t="str">
            <v>MAj</v>
          </cell>
          <cell r="L149" t="str">
            <v>T</v>
          </cell>
          <cell r="M149" t="str">
            <v>MSB</v>
          </cell>
          <cell r="N149" t="str">
            <v>F_gergely</v>
          </cell>
          <cell r="Q149" t="str">
            <v>BS-SOSSaL-4A</v>
          </cell>
          <cell r="R149">
            <v>1</v>
          </cell>
          <cell r="T149">
            <v>20</v>
          </cell>
        </row>
        <row r="150">
          <cell r="B150" t="str">
            <v>BS-SOSSaL-4Z</v>
          </cell>
          <cell r="C150" t="str">
            <v>Ladislava Luptáková</v>
          </cell>
          <cell r="D150">
            <v>904644190</v>
          </cell>
          <cell r="E150" t="str">
            <v>lluptakova004@gmail.com</v>
          </cell>
          <cell r="F150" t="str">
            <v>K</v>
          </cell>
          <cell r="G150" t="str">
            <v>z</v>
          </cell>
          <cell r="H150">
            <v>44978</v>
          </cell>
          <cell r="I150" t="str">
            <v>MAj</v>
          </cell>
          <cell r="J150" t="str">
            <v>APR</v>
          </cell>
          <cell r="L150" t="str">
            <v>T</v>
          </cell>
          <cell r="M150" t="str">
            <v>MSB</v>
          </cell>
          <cell r="N150" t="str">
            <v>F_gergely</v>
          </cell>
          <cell r="O150" t="str">
            <v>PD</v>
          </cell>
          <cell r="Q150" t="str">
            <v>BS-SOSSaL-4Z</v>
          </cell>
          <cell r="R150">
            <v>1</v>
          </cell>
          <cell r="T150">
            <v>20</v>
          </cell>
        </row>
        <row r="151">
          <cell r="B151" t="str">
            <v>BS-SPS-4B</v>
          </cell>
          <cell r="C151" t="str">
            <v>Diana Maďarová</v>
          </cell>
          <cell r="D151">
            <v>915872998</v>
          </cell>
          <cell r="E151" t="str">
            <v>diankamadarova@gmail.com</v>
          </cell>
          <cell r="F151" t="str">
            <v>K</v>
          </cell>
          <cell r="G151" t="str">
            <v>z</v>
          </cell>
          <cell r="H151">
            <v>44974</v>
          </cell>
          <cell r="I151" t="str">
            <v>MAJ</v>
          </cell>
          <cell r="J151" t="str">
            <v>JUN</v>
          </cell>
          <cell r="L151" t="str">
            <v>T</v>
          </cell>
          <cell r="M151" t="str">
            <v>MSB</v>
          </cell>
          <cell r="N151" t="str">
            <v>F_gergely</v>
          </cell>
          <cell r="O151" t="str">
            <v>PD</v>
          </cell>
          <cell r="Q151" t="str">
            <v/>
          </cell>
          <cell r="R151">
            <v>0</v>
          </cell>
          <cell r="T151">
            <v>20</v>
          </cell>
        </row>
        <row r="152">
          <cell r="B152" t="str">
            <v>BS-SPS-4G</v>
          </cell>
          <cell r="C152" t="str">
            <v>SilviaKondeková</v>
          </cell>
          <cell r="D152">
            <v>915498766</v>
          </cell>
          <cell r="E152" t="str">
            <v>kondekovasisa@gmail.com</v>
          </cell>
          <cell r="F152" t="str">
            <v/>
          </cell>
          <cell r="G152" t="str">
            <v>z</v>
          </cell>
          <cell r="H152">
            <v>45107</v>
          </cell>
          <cell r="I152" t="str">
            <v>JUN</v>
          </cell>
          <cell r="L152" t="str">
            <v>T</v>
          </cell>
          <cell r="M152" t="str">
            <v>MSB</v>
          </cell>
          <cell r="Q152" t="str">
            <v>BS-SPS-4G</v>
          </cell>
          <cell r="R152">
            <v>1</v>
          </cell>
          <cell r="T152">
            <v>20</v>
          </cell>
        </row>
        <row r="153">
          <cell r="B153" t="str">
            <v>BS-SPS-4Z</v>
          </cell>
          <cell r="C153" t="str">
            <v>Lenka Nagyová</v>
          </cell>
          <cell r="D153">
            <v>917604676</v>
          </cell>
          <cell r="E153" t="str">
            <v>lenkan3c@gmail.com</v>
          </cell>
          <cell r="F153" t="str">
            <v/>
          </cell>
          <cell r="G153" t="str">
            <v>z</v>
          </cell>
          <cell r="H153">
            <v>44978</v>
          </cell>
          <cell r="I153" t="str">
            <v>JUN</v>
          </cell>
          <cell r="J153" t="str">
            <v>AUG</v>
          </cell>
          <cell r="L153" t="str">
            <v>TABLO</v>
          </cell>
          <cell r="M153" t="str">
            <v>MSB</v>
          </cell>
          <cell r="N153" t="str">
            <v>F_gergely</v>
          </cell>
          <cell r="Q153" t="str">
            <v>BS-SPS-4Z</v>
          </cell>
          <cell r="R153">
            <v>1</v>
          </cell>
          <cell r="T153">
            <v>20</v>
          </cell>
        </row>
        <row r="154">
          <cell r="B154" t="str">
            <v>BS-SPS-4Z</v>
          </cell>
          <cell r="C154" t="str">
            <v>Nina Dirbáková</v>
          </cell>
          <cell r="D154">
            <v>907857800</v>
          </cell>
          <cell r="E154" t="str">
            <v>nina.dirbakova7@gmail.com</v>
          </cell>
          <cell r="F154" t="str">
            <v/>
          </cell>
          <cell r="G154" t="str">
            <v>z</v>
          </cell>
          <cell r="H154">
            <v>44978</v>
          </cell>
          <cell r="L154" t="str">
            <v>T</v>
          </cell>
          <cell r="Q154" t="str">
            <v>BS-SPS-4Z</v>
          </cell>
          <cell r="R154">
            <v>1</v>
          </cell>
          <cell r="T154">
            <v>20</v>
          </cell>
        </row>
        <row r="155">
          <cell r="B155" t="str">
            <v>BS-SUV-4KO+4KP+4P</v>
          </cell>
          <cell r="C155" t="str">
            <v>Tatiana Schneirderová</v>
          </cell>
          <cell r="D155">
            <v>908155444</v>
          </cell>
          <cell r="E155" t="str">
            <v>tatianaschneide2@gmail.com</v>
          </cell>
          <cell r="F155" t="str">
            <v/>
          </cell>
          <cell r="G155" t="str">
            <v/>
          </cell>
          <cell r="H155">
            <v>45263</v>
          </cell>
          <cell r="I155" t="str">
            <v>DEC</v>
          </cell>
          <cell r="L155" t="str">
            <v>T</v>
          </cell>
          <cell r="Q155" t="str">
            <v/>
          </cell>
          <cell r="R155">
            <v>0</v>
          </cell>
          <cell r="T155">
            <v>20</v>
          </cell>
        </row>
        <row r="156">
          <cell r="B156" t="str">
            <v>BS-SUV-4KO+4KP+4P</v>
          </cell>
          <cell r="C156" t="str">
            <v>Timea Hajrová</v>
          </cell>
          <cell r="D156">
            <v>948171710</v>
          </cell>
          <cell r="E156" t="str">
            <v>samanthaaand@gmail.com</v>
          </cell>
          <cell r="F156" t="str">
            <v/>
          </cell>
          <cell r="G156" t="str">
            <v/>
          </cell>
          <cell r="L156" t="str">
            <v>T</v>
          </cell>
          <cell r="Q156" t="str">
            <v/>
          </cell>
          <cell r="R156">
            <v>0</v>
          </cell>
          <cell r="T156">
            <v>20</v>
          </cell>
        </row>
        <row r="157">
          <cell r="B157" t="str">
            <v>BY-GYM-4A</v>
          </cell>
          <cell r="C157" t="str">
            <v>Michaela Beňová</v>
          </cell>
          <cell r="D157">
            <v>904042005</v>
          </cell>
          <cell r="E157" t="str">
            <v>miskabenova1@gmail.com</v>
          </cell>
          <cell r="F157" t="str">
            <v>K</v>
          </cell>
          <cell r="G157" t="str">
            <v>z</v>
          </cell>
          <cell r="H157">
            <v>44964</v>
          </cell>
          <cell r="I157" t="str">
            <v>APR</v>
          </cell>
          <cell r="J157" t="str">
            <v>APR</v>
          </cell>
          <cell r="K157" t="str">
            <v>APR</v>
          </cell>
          <cell r="L157" t="str">
            <v>T</v>
          </cell>
          <cell r="M157" t="str">
            <v>MSB</v>
          </cell>
          <cell r="O157" t="str">
            <v>PD</v>
          </cell>
          <cell r="Q157" t="str">
            <v>BY-GYM-4A</v>
          </cell>
          <cell r="R157">
            <v>1</v>
          </cell>
          <cell r="T157">
            <v>20</v>
          </cell>
        </row>
        <row r="158">
          <cell r="B158" t="str">
            <v>BY-GYM-4B</v>
          </cell>
          <cell r="C158" t="str">
            <v>Anabela Gallová</v>
          </cell>
          <cell r="D158">
            <v>949595871</v>
          </cell>
          <cell r="E158" t="str">
            <v>anabelagallova@gmail.com</v>
          </cell>
          <cell r="F158" t="str">
            <v>K</v>
          </cell>
          <cell r="G158" t="str">
            <v>z</v>
          </cell>
          <cell r="H158">
            <v>44966</v>
          </cell>
          <cell r="I158" t="str">
            <v>MAR</v>
          </cell>
          <cell r="J158" t="str">
            <v>APR</v>
          </cell>
          <cell r="L158" t="str">
            <v>T</v>
          </cell>
          <cell r="M158" t="str">
            <v>MSB</v>
          </cell>
          <cell r="Q158" t="str">
            <v>BY-GYM-4B</v>
          </cell>
          <cell r="R158">
            <v>1</v>
          </cell>
          <cell r="T158">
            <v>20</v>
          </cell>
        </row>
        <row r="159">
          <cell r="B159" t="str">
            <v>CA-GYM-4C</v>
          </cell>
          <cell r="C159" t="str">
            <v>Katarína Cyprichová</v>
          </cell>
          <cell r="D159">
            <v>949275471</v>
          </cell>
          <cell r="E159" t="str">
            <v>katkacyprichova4321@gmail.com</v>
          </cell>
          <cell r="F159" t="str">
            <v>K</v>
          </cell>
          <cell r="G159" t="str">
            <v>z</v>
          </cell>
          <cell r="H159">
            <v>44989</v>
          </cell>
          <cell r="I159" t="str">
            <v>MAR</v>
          </cell>
          <cell r="J159" t="str">
            <v>MAR</v>
          </cell>
          <cell r="K159" t="str">
            <v>MAR</v>
          </cell>
          <cell r="L159" t="str">
            <v>T</v>
          </cell>
          <cell r="M159" t="str">
            <v>MSB</v>
          </cell>
          <cell r="Q159" t="str">
            <v>CA-GYM-4C</v>
          </cell>
          <cell r="R159">
            <v>1</v>
          </cell>
          <cell r="T159">
            <v>20</v>
          </cell>
        </row>
        <row r="160">
          <cell r="B160" t="str">
            <v>CA-GYM-5G (5r)</v>
          </cell>
          <cell r="C160" t="str">
            <v>Laura Tisoňová</v>
          </cell>
          <cell r="D160">
            <v>917364987</v>
          </cell>
          <cell r="E160" t="str">
            <v>lauratisonova@gmail.com</v>
          </cell>
          <cell r="F160" t="str">
            <v>K</v>
          </cell>
          <cell r="G160" t="str">
            <v>z</v>
          </cell>
          <cell r="H160">
            <v>44959</v>
          </cell>
          <cell r="I160" t="str">
            <v>MAJ</v>
          </cell>
          <cell r="J160" t="str">
            <v>JUL</v>
          </cell>
          <cell r="K160" t="str">
            <v>JUN</v>
          </cell>
          <cell r="L160" t="str">
            <v>T</v>
          </cell>
          <cell r="M160" t="str">
            <v>MSB</v>
          </cell>
          <cell r="Q160" t="str">
            <v>CA-GYM-5G (5r)</v>
          </cell>
          <cell r="R160">
            <v>1</v>
          </cell>
          <cell r="T160">
            <v>20</v>
          </cell>
        </row>
        <row r="161">
          <cell r="B161" t="str">
            <v>CA-GYM-OKT</v>
          </cell>
          <cell r="C161" t="str">
            <v>Agáta Kavalierová</v>
          </cell>
          <cell r="D161">
            <v>904913804</v>
          </cell>
          <cell r="E161" t="str">
            <v>agakavalierova@gmail.com</v>
          </cell>
          <cell r="F161" t="str">
            <v>K</v>
          </cell>
          <cell r="G161" t="str">
            <v>z</v>
          </cell>
          <cell r="H161">
            <v>44963</v>
          </cell>
          <cell r="I161" t="str">
            <v>MAJ</v>
          </cell>
          <cell r="J161" t="str">
            <v>JUN</v>
          </cell>
          <cell r="K161" t="str">
            <v>MAJ</v>
          </cell>
          <cell r="L161" t="str">
            <v>T</v>
          </cell>
          <cell r="Q161" t="str">
            <v>CA-GYM-OKT</v>
          </cell>
          <cell r="R161">
            <v>1</v>
          </cell>
          <cell r="T161">
            <v>20</v>
          </cell>
        </row>
        <row r="162">
          <cell r="B162" t="str">
            <v>CA-OA-4B</v>
          </cell>
          <cell r="C162" t="str">
            <v>Gabriela Gavlasová</v>
          </cell>
          <cell r="D162">
            <v>902427254</v>
          </cell>
          <cell r="E162" t="str">
            <v>gavlasovag@gmail.com</v>
          </cell>
          <cell r="F162" t="str">
            <v>K</v>
          </cell>
          <cell r="G162" t="str">
            <v>z</v>
          </cell>
          <cell r="H162">
            <v>45001</v>
          </cell>
          <cell r="I162" t="str">
            <v>MAJ</v>
          </cell>
          <cell r="J162" t="str">
            <v>JUN</v>
          </cell>
          <cell r="L162" t="str">
            <v>T</v>
          </cell>
          <cell r="M162" t="str">
            <v>MSB</v>
          </cell>
          <cell r="O162" t="str">
            <v>PD</v>
          </cell>
          <cell r="Q162" t="str">
            <v>CA-OA-4B</v>
          </cell>
          <cell r="R162">
            <v>1</v>
          </cell>
          <cell r="T162">
            <v>20</v>
          </cell>
        </row>
        <row r="163">
          <cell r="B163" t="str">
            <v>CA-OA-4C</v>
          </cell>
          <cell r="C163" t="str">
            <v>Zuzana Hlavačáková</v>
          </cell>
          <cell r="D163">
            <v>902797854</v>
          </cell>
          <cell r="E163" t="str">
            <v>hlavacazuzkakova@gmail.com</v>
          </cell>
          <cell r="F163" t="str">
            <v>K</v>
          </cell>
          <cell r="G163" t="str">
            <v>z</v>
          </cell>
          <cell r="H163">
            <v>44966</v>
          </cell>
          <cell r="I163" t="str">
            <v>MAJ</v>
          </cell>
          <cell r="J163" t="str">
            <v>JUN</v>
          </cell>
          <cell r="K163" t="str">
            <v>MAJ</v>
          </cell>
          <cell r="L163" t="str">
            <v>T</v>
          </cell>
          <cell r="M163" t="str">
            <v>MSB</v>
          </cell>
          <cell r="Q163" t="str">
            <v>CA-OA-4C</v>
          </cell>
          <cell r="R163">
            <v>1</v>
          </cell>
          <cell r="T163">
            <v>20</v>
          </cell>
        </row>
        <row r="164">
          <cell r="B164" t="str">
            <v>CA-OA-5A (5r)</v>
          </cell>
          <cell r="C164" t="str">
            <v>Barbora Staníková</v>
          </cell>
          <cell r="D164">
            <v>915651105</v>
          </cell>
          <cell r="E164" t="str">
            <v>stanicka333@gmail.com</v>
          </cell>
          <cell r="F164" t="str">
            <v>K</v>
          </cell>
          <cell r="G164" t="str">
            <v>z</v>
          </cell>
          <cell r="H164">
            <v>44963</v>
          </cell>
          <cell r="I164" t="str">
            <v>MAR</v>
          </cell>
          <cell r="J164" t="str">
            <v>MAJ</v>
          </cell>
          <cell r="L164" t="str">
            <v>T</v>
          </cell>
          <cell r="M164" t="str">
            <v>MSB</v>
          </cell>
          <cell r="Q164" t="str">
            <v>CA-OA-5A (5r)</v>
          </cell>
          <cell r="R164">
            <v>1</v>
          </cell>
          <cell r="T164">
            <v>20</v>
          </cell>
        </row>
        <row r="165">
          <cell r="B165" t="str">
            <v>CA-OAS-4I</v>
          </cell>
          <cell r="C165" t="str">
            <v>Simona Škorvánková</v>
          </cell>
          <cell r="D165">
            <v>910117888</v>
          </cell>
          <cell r="E165" t="str">
            <v>skorvankovas2@gmail.com</v>
          </cell>
          <cell r="F165" t="str">
            <v>K</v>
          </cell>
          <cell r="G165" t="str">
            <v>z</v>
          </cell>
          <cell r="H165">
            <v>44972</v>
          </cell>
          <cell r="I165" t="str">
            <v>MAJ</v>
          </cell>
          <cell r="J165" t="str">
            <v>MAJ</v>
          </cell>
          <cell r="K165" t="str">
            <v>Maj</v>
          </cell>
          <cell r="L165" t="str">
            <v>T</v>
          </cell>
          <cell r="M165" t="str">
            <v>MSB</v>
          </cell>
          <cell r="O165" t="str">
            <v>2S</v>
          </cell>
          <cell r="Q165" t="str">
            <v>CA-OAS-4I</v>
          </cell>
          <cell r="R165">
            <v>1</v>
          </cell>
          <cell r="T165">
            <v>20</v>
          </cell>
        </row>
        <row r="166">
          <cell r="B166" t="str">
            <v>CA-OAS-5HA (5r)</v>
          </cell>
          <cell r="C166" t="str">
            <v>Lukáš Turiak</v>
          </cell>
          <cell r="D166">
            <v>903051704</v>
          </cell>
          <cell r="E166" t="str">
            <v>lukas.schmlif@gmail.com</v>
          </cell>
          <cell r="F166" t="str">
            <v>K</v>
          </cell>
          <cell r="G166" t="str">
            <v>z</v>
          </cell>
          <cell r="I166" t="str">
            <v>APR</v>
          </cell>
          <cell r="J166" t="str">
            <v>JUN</v>
          </cell>
          <cell r="K166" t="str">
            <v>MAJ</v>
          </cell>
          <cell r="L166" t="str">
            <v>T</v>
          </cell>
          <cell r="Q166" t="str">
            <v>CA-OAS-5HA (5r)</v>
          </cell>
          <cell r="R166">
            <v>1</v>
          </cell>
          <cell r="T166">
            <v>20</v>
          </cell>
        </row>
        <row r="167">
          <cell r="B167" t="str">
            <v>CA-PED-4UVA</v>
          </cell>
          <cell r="C167" t="str">
            <v>Anna Letová</v>
          </cell>
          <cell r="D167">
            <v>903043738</v>
          </cell>
          <cell r="E167" t="str">
            <v>aanna.letova@gmail.com</v>
          </cell>
          <cell r="F167" t="str">
            <v>K</v>
          </cell>
          <cell r="G167" t="str">
            <v>z</v>
          </cell>
          <cell r="H167">
            <v>44966</v>
          </cell>
          <cell r="I167" t="str">
            <v>MAR</v>
          </cell>
          <cell r="J167" t="str">
            <v>JUN</v>
          </cell>
          <cell r="K167" t="str">
            <v>MAJ</v>
          </cell>
          <cell r="L167" t="str">
            <v>T</v>
          </cell>
          <cell r="M167" t="str">
            <v>MSB</v>
          </cell>
          <cell r="N167" t="str">
            <v>F</v>
          </cell>
          <cell r="Q167" t="str">
            <v>CA-PED-4UVA</v>
          </cell>
          <cell r="R167">
            <v>1</v>
          </cell>
          <cell r="T167">
            <v>20</v>
          </cell>
        </row>
        <row r="168">
          <cell r="B168" t="str">
            <v>CA-PED-4VS</v>
          </cell>
          <cell r="C168" t="str">
            <v>Mária Kľusková</v>
          </cell>
          <cell r="D168">
            <v>944903347</v>
          </cell>
          <cell r="E168" t="str">
            <v>majkakluskova@gmail.com</v>
          </cell>
          <cell r="F168" t="str">
            <v>K</v>
          </cell>
          <cell r="G168" t="str">
            <v>z</v>
          </cell>
          <cell r="H168">
            <v>44963</v>
          </cell>
          <cell r="I168" t="str">
            <v>APR</v>
          </cell>
          <cell r="J168" t="str">
            <v>APR</v>
          </cell>
          <cell r="K168" t="str">
            <v>MAJ</v>
          </cell>
          <cell r="L168" t="str">
            <v>T</v>
          </cell>
          <cell r="M168" t="str">
            <v>MSB</v>
          </cell>
          <cell r="O168" t="str">
            <v>PD</v>
          </cell>
          <cell r="Q168" t="str">
            <v>CA-PED-4VS</v>
          </cell>
          <cell r="R168">
            <v>1</v>
          </cell>
          <cell r="T168">
            <v>20</v>
          </cell>
        </row>
        <row r="169">
          <cell r="B169" t="str">
            <v>CA-SOST-4A</v>
          </cell>
          <cell r="C169" t="str">
            <v>Samuel Šumský</v>
          </cell>
          <cell r="D169">
            <v>944839636</v>
          </cell>
          <cell r="E169" t="str">
            <v>samuelsumsky@gmail.com</v>
          </cell>
          <cell r="F169" t="str">
            <v>K</v>
          </cell>
          <cell r="G169" t="str">
            <v>z</v>
          </cell>
          <cell r="H169">
            <v>44963</v>
          </cell>
          <cell r="I169" t="str">
            <v>SEP</v>
          </cell>
          <cell r="J169" t="str">
            <v>SEP</v>
          </cell>
          <cell r="K169" t="str">
            <v>SEP</v>
          </cell>
          <cell r="L169" t="str">
            <v>T</v>
          </cell>
          <cell r="M169" t="str">
            <v>MSB</v>
          </cell>
          <cell r="Q169" t="str">
            <v>CA-SOST-4A</v>
          </cell>
          <cell r="R169">
            <v>1</v>
          </cell>
          <cell r="T169">
            <v>20</v>
          </cell>
        </row>
        <row r="170">
          <cell r="B170" t="str">
            <v>CA-SOST-4C</v>
          </cell>
          <cell r="C170" t="str">
            <v>Erik Krkoška</v>
          </cell>
          <cell r="D170">
            <v>944017078</v>
          </cell>
          <cell r="E170" t="str">
            <v>ericek997@icloud.com</v>
          </cell>
          <cell r="F170" t="str">
            <v>K</v>
          </cell>
          <cell r="G170" t="str">
            <v/>
          </cell>
          <cell r="H170">
            <v>45191</v>
          </cell>
          <cell r="I170" t="str">
            <v>SEP</v>
          </cell>
          <cell r="J170" t="str">
            <v>SEP</v>
          </cell>
          <cell r="L170" t="str">
            <v>T</v>
          </cell>
          <cell r="Q170" t="str">
            <v>CA-SOST-4C</v>
          </cell>
          <cell r="R170">
            <v>1</v>
          </cell>
          <cell r="T170">
            <v>20</v>
          </cell>
        </row>
        <row r="171">
          <cell r="B171" t="str">
            <v>CA-SOST-4C</v>
          </cell>
          <cell r="C171" t="str">
            <v>Marek Rudinský</v>
          </cell>
          <cell r="D171">
            <v>950331728</v>
          </cell>
          <cell r="E171" t="str">
            <v>marekrudinsky9@gmail.com</v>
          </cell>
          <cell r="F171" t="str">
            <v>K</v>
          </cell>
          <cell r="G171" t="str">
            <v/>
          </cell>
          <cell r="L171" t="str">
            <v>T</v>
          </cell>
          <cell r="Q171" t="str">
            <v>CA-SOST-4C</v>
          </cell>
          <cell r="R171">
            <v>1</v>
          </cell>
          <cell r="T171">
            <v>20</v>
          </cell>
        </row>
        <row r="172">
          <cell r="B172" t="str">
            <v>CA-SZS-4PS</v>
          </cell>
          <cell r="C172" t="str">
            <v>Klaudia Mravcová</v>
          </cell>
          <cell r="D172">
            <v>902865779</v>
          </cell>
          <cell r="E172" t="str">
            <v>klaudikamravcova@gmail.com</v>
          </cell>
          <cell r="F172" t="str">
            <v>K</v>
          </cell>
          <cell r="G172" t="str">
            <v/>
          </cell>
          <cell r="H172">
            <v>45140</v>
          </cell>
          <cell r="I172" t="str">
            <v>AUG</v>
          </cell>
          <cell r="J172" t="str">
            <v>AUG</v>
          </cell>
          <cell r="L172" t="str">
            <v>T</v>
          </cell>
          <cell r="M172" t="str">
            <v>SB A</v>
          </cell>
          <cell r="Q172" t="str">
            <v>CA-SZS-4PS</v>
          </cell>
          <cell r="R172">
            <v>1</v>
          </cell>
          <cell r="T172">
            <v>20</v>
          </cell>
        </row>
        <row r="173">
          <cell r="B173" t="str">
            <v>CA-SZS-4ZUA</v>
          </cell>
          <cell r="C173" t="str">
            <v>Michaela Zvrškovcová</v>
          </cell>
          <cell r="D173">
            <v>904141489</v>
          </cell>
          <cell r="E173" t="str">
            <v>miska.zvrskovcova2004@gmail.com</v>
          </cell>
          <cell r="F173" t="str">
            <v>K</v>
          </cell>
          <cell r="G173" t="str">
            <v>z</v>
          </cell>
          <cell r="H173">
            <v>44966</v>
          </cell>
          <cell r="I173" t="str">
            <v>APR</v>
          </cell>
          <cell r="J173" t="str">
            <v>APR</v>
          </cell>
          <cell r="K173" t="str">
            <v>APR</v>
          </cell>
          <cell r="L173" t="str">
            <v>T</v>
          </cell>
          <cell r="M173" t="str">
            <v>MSB</v>
          </cell>
          <cell r="Q173" t="str">
            <v>CA-SZS-4ZUA</v>
          </cell>
          <cell r="R173">
            <v>1</v>
          </cell>
          <cell r="T173">
            <v>20</v>
          </cell>
        </row>
        <row r="174">
          <cell r="B174" t="str">
            <v>DCA-GYM-4A</v>
          </cell>
          <cell r="C174" t="str">
            <v>Soňa Staňová</v>
          </cell>
          <cell r="D174">
            <v>904912705</v>
          </cell>
          <cell r="E174" t="str">
            <v>sonickastanova@gmail.com</v>
          </cell>
          <cell r="F174" t="str">
            <v>K</v>
          </cell>
          <cell r="G174" t="str">
            <v>z</v>
          </cell>
          <cell r="H174">
            <v>44967</v>
          </cell>
          <cell r="I174" t="str">
            <v>JUN</v>
          </cell>
          <cell r="J174" t="str">
            <v>JUL</v>
          </cell>
          <cell r="L174" t="str">
            <v>T</v>
          </cell>
          <cell r="M174" t="str">
            <v>MSB</v>
          </cell>
          <cell r="Q174" t="str">
            <v>DCA-GYM-4A</v>
          </cell>
          <cell r="R174">
            <v>1</v>
          </cell>
          <cell r="T174">
            <v>20</v>
          </cell>
        </row>
        <row r="175">
          <cell r="B175" t="str">
            <v>DCA-GYM-OKT</v>
          </cell>
          <cell r="C175" t="str">
            <v>Sára Zvěrinová</v>
          </cell>
          <cell r="D175">
            <v>902892666</v>
          </cell>
          <cell r="E175" t="str">
            <v>krecek.sara@gmail.com</v>
          </cell>
          <cell r="F175" t="str">
            <v>K</v>
          </cell>
          <cell r="G175" t="str">
            <v>z</v>
          </cell>
          <cell r="I175" t="str">
            <v>SEP</v>
          </cell>
          <cell r="J175" t="str">
            <v>SEP</v>
          </cell>
          <cell r="K175" t="str">
            <v>SEP</v>
          </cell>
          <cell r="L175" t="str">
            <v>T</v>
          </cell>
          <cell r="M175" t="str">
            <v>MSB</v>
          </cell>
          <cell r="Q175" t="str">
            <v>DCA-GYM-OKT</v>
          </cell>
          <cell r="R175">
            <v>1</v>
          </cell>
          <cell r="T175">
            <v>20</v>
          </cell>
        </row>
        <row r="176">
          <cell r="B176" t="str">
            <v>DCA-GYM-OKT</v>
          </cell>
          <cell r="C176" t="str">
            <v>Rebeka Kutišová</v>
          </cell>
          <cell r="D176">
            <v>915350465</v>
          </cell>
          <cell r="E176" t="str">
            <v>rebeka.kutisova@gmail.com</v>
          </cell>
          <cell r="F176" t="str">
            <v>K</v>
          </cell>
          <cell r="G176" t="str">
            <v>z</v>
          </cell>
          <cell r="L176" t="str">
            <v>T</v>
          </cell>
          <cell r="Q176" t="str">
            <v>DCA-GYM-OKT</v>
          </cell>
          <cell r="R176">
            <v>1</v>
          </cell>
          <cell r="T176">
            <v>20</v>
          </cell>
        </row>
        <row r="177">
          <cell r="B177" t="str">
            <v>DCA-SOS-4B</v>
          </cell>
          <cell r="C177" t="str">
            <v>Juraj Korbáš</v>
          </cell>
          <cell r="D177">
            <v>910134770</v>
          </cell>
          <cell r="E177" t="str">
            <v>juraj.korbas1@gmail.com</v>
          </cell>
          <cell r="F177" t="str">
            <v>K</v>
          </cell>
          <cell r="G177" t="str">
            <v>z</v>
          </cell>
          <cell r="H177">
            <v>44966</v>
          </cell>
          <cell r="I177" t="str">
            <v>MAR</v>
          </cell>
          <cell r="J177" t="str">
            <v>APR</v>
          </cell>
          <cell r="L177" t="str">
            <v>T</v>
          </cell>
          <cell r="M177" t="str">
            <v>MSB</v>
          </cell>
          <cell r="Q177" t="str">
            <v>DCA-SOS-4B</v>
          </cell>
          <cell r="R177">
            <v>1</v>
          </cell>
          <cell r="T177">
            <v>20</v>
          </cell>
        </row>
        <row r="178">
          <cell r="B178" t="str">
            <v>DCA-SOS-4B</v>
          </cell>
          <cell r="C178" t="str">
            <v>Marek Pastorek</v>
          </cell>
          <cell r="D178">
            <v>944887955</v>
          </cell>
          <cell r="E178" t="str">
            <v>marekpasta72@gmail.com</v>
          </cell>
          <cell r="F178" t="str">
            <v>K</v>
          </cell>
          <cell r="G178" t="str">
            <v>z</v>
          </cell>
          <cell r="L178" t="str">
            <v>T</v>
          </cell>
          <cell r="Q178" t="str">
            <v>DCA-SOS-4B</v>
          </cell>
          <cell r="R178">
            <v>1</v>
          </cell>
          <cell r="T178">
            <v>20</v>
          </cell>
        </row>
        <row r="179">
          <cell r="B179" t="str">
            <v>DCA-SOS-4C</v>
          </cell>
          <cell r="C179" t="str">
            <v>Igor Seifert</v>
          </cell>
          <cell r="D179">
            <v>903125408</v>
          </cell>
          <cell r="E179" t="str">
            <v>iginoseifert@gmail.com</v>
          </cell>
          <cell r="F179" t="str">
            <v>K</v>
          </cell>
          <cell r="G179" t="str">
            <v>z</v>
          </cell>
          <cell r="H179">
            <v>45126</v>
          </cell>
          <cell r="I179" t="str">
            <v>JUL</v>
          </cell>
          <cell r="J179" t="str">
            <v>AUG</v>
          </cell>
          <cell r="L179" t="str">
            <v>T</v>
          </cell>
          <cell r="Q179" t="str">
            <v>DCA-SOS-4C</v>
          </cell>
          <cell r="R179">
            <v>1</v>
          </cell>
          <cell r="T179">
            <v>20</v>
          </cell>
        </row>
        <row r="180">
          <cell r="B180" t="str">
            <v>DCA-SOS-4C</v>
          </cell>
          <cell r="C180" t="str">
            <v>Filip Dorušinec</v>
          </cell>
          <cell r="D180">
            <v>903022874</v>
          </cell>
          <cell r="E180" t="str">
            <v>dorusinecf@gmail.com</v>
          </cell>
          <cell r="F180" t="str">
            <v>K</v>
          </cell>
          <cell r="G180" t="str">
            <v>z</v>
          </cell>
          <cell r="L180" t="str">
            <v>T</v>
          </cell>
          <cell r="Q180" t="str">
            <v>DCA-SOS-4C</v>
          </cell>
          <cell r="R180">
            <v>1</v>
          </cell>
          <cell r="T180">
            <v>20</v>
          </cell>
        </row>
        <row r="181">
          <cell r="B181" t="str">
            <v>DCA-SPS-4A</v>
          </cell>
          <cell r="C181" t="str">
            <v>Tomáš Doktor</v>
          </cell>
          <cell r="D181">
            <v>944740107</v>
          </cell>
          <cell r="E181" t="str">
            <v>doktor.tomas3@gmail.com</v>
          </cell>
          <cell r="F181" t="str">
            <v>K</v>
          </cell>
          <cell r="G181" t="str">
            <v>z</v>
          </cell>
          <cell r="H181">
            <v>44963</v>
          </cell>
          <cell r="I181" t="str">
            <v>SEP</v>
          </cell>
          <cell r="J181" t="str">
            <v>SEP</v>
          </cell>
          <cell r="L181" t="str">
            <v>T</v>
          </cell>
          <cell r="M181" t="str">
            <v>MSB</v>
          </cell>
          <cell r="N181" t="str">
            <v>F</v>
          </cell>
          <cell r="Q181" t="str">
            <v>DCA-SPS-4A</v>
          </cell>
          <cell r="R181">
            <v>1</v>
          </cell>
          <cell r="T181">
            <v>20</v>
          </cell>
        </row>
        <row r="182">
          <cell r="B182" t="str">
            <v>DCA-SPS-4B</v>
          </cell>
          <cell r="C182" t="str">
            <v>Ján Sedláček</v>
          </cell>
          <cell r="D182">
            <v>911718207</v>
          </cell>
          <cell r="E182" t="str">
            <v>jan.sedlacekinfo@gmail.com</v>
          </cell>
          <cell r="F182" t="str">
            <v>K</v>
          </cell>
          <cell r="G182" t="str">
            <v>z</v>
          </cell>
          <cell r="H182">
            <v>44968</v>
          </cell>
          <cell r="I182" t="str">
            <v>APR</v>
          </cell>
          <cell r="J182" t="str">
            <v>MAj</v>
          </cell>
          <cell r="K182" t="str">
            <v>APR</v>
          </cell>
          <cell r="L182" t="str">
            <v>T</v>
          </cell>
          <cell r="M182" t="str">
            <v>MSB</v>
          </cell>
          <cell r="N182" t="str">
            <v>F</v>
          </cell>
          <cell r="Q182" t="str">
            <v>DCA-SPS-4B</v>
          </cell>
          <cell r="R182">
            <v>1</v>
          </cell>
          <cell r="T182">
            <v>20</v>
          </cell>
        </row>
        <row r="183">
          <cell r="B183" t="str">
            <v>DCA-SPS-4D</v>
          </cell>
          <cell r="C183" t="str">
            <v>Samuel Vardžák</v>
          </cell>
          <cell r="D183">
            <v>902107699</v>
          </cell>
          <cell r="E183" t="str">
            <v>samuel.vardzak@gmail.com</v>
          </cell>
          <cell r="F183" t="str">
            <v>K</v>
          </cell>
          <cell r="G183" t="str">
            <v>z</v>
          </cell>
          <cell r="H183">
            <v>44966</v>
          </cell>
          <cell r="I183" t="str">
            <v>MAJ</v>
          </cell>
          <cell r="J183" t="str">
            <v>JUN</v>
          </cell>
          <cell r="L183" t="str">
            <v>T</v>
          </cell>
          <cell r="M183" t="str">
            <v>MSB</v>
          </cell>
          <cell r="N183" t="str">
            <v>F</v>
          </cell>
          <cell r="O183" t="str">
            <v>PD</v>
          </cell>
          <cell r="Q183" t="str">
            <v>DCA-SPS-4D</v>
          </cell>
          <cell r="R183">
            <v>1</v>
          </cell>
          <cell r="T183">
            <v>20</v>
          </cell>
        </row>
        <row r="184">
          <cell r="B184" t="str">
            <v>DCA-SPS-4F</v>
          </cell>
          <cell r="C184" t="str">
            <v>Simon Kráľ</v>
          </cell>
          <cell r="D184">
            <v>944123847</v>
          </cell>
          <cell r="E184" t="str">
            <v>simkoni41@gmail.com</v>
          </cell>
          <cell r="F184" t="str">
            <v>K</v>
          </cell>
          <cell r="G184" t="str">
            <v>z</v>
          </cell>
          <cell r="H184">
            <v>44967</v>
          </cell>
          <cell r="I184" t="str">
            <v>MAJ</v>
          </cell>
          <cell r="J184" t="str">
            <v>JUN</v>
          </cell>
          <cell r="L184" t="str">
            <v>T</v>
          </cell>
          <cell r="Q184" t="str">
            <v>DCA-SPS-4F</v>
          </cell>
          <cell r="R184">
            <v>1</v>
          </cell>
          <cell r="T184">
            <v>20</v>
          </cell>
        </row>
        <row r="185">
          <cell r="B185" t="str">
            <v>DK-CG-OKT</v>
          </cell>
          <cell r="C185" t="str">
            <v>Simona Fecková</v>
          </cell>
          <cell r="D185">
            <v>910613917</v>
          </cell>
          <cell r="E185" t="str">
            <v>simonkafeckova1@gmail.com</v>
          </cell>
          <cell r="F185" t="str">
            <v>R</v>
          </cell>
          <cell r="G185" t="str">
            <v>z</v>
          </cell>
          <cell r="H185">
            <v>45182</v>
          </cell>
          <cell r="I185" t="str">
            <v>SEP</v>
          </cell>
          <cell r="J185" t="str">
            <v>SEP</v>
          </cell>
          <cell r="L185" t="str">
            <v>T</v>
          </cell>
          <cell r="M185" t="str">
            <v>MSB</v>
          </cell>
          <cell r="Q185" t="str">
            <v>DK-CG-OKT</v>
          </cell>
          <cell r="R185">
            <v>1</v>
          </cell>
          <cell r="T185">
            <v>20</v>
          </cell>
        </row>
        <row r="186">
          <cell r="B186" t="str">
            <v>DK-GYM-4B</v>
          </cell>
          <cell r="C186" t="str">
            <v>Miriam Zjavková</v>
          </cell>
          <cell r="D186">
            <v>908949846</v>
          </cell>
          <cell r="E186" t="str">
            <v>zjavkoova.miriam@gmail.com</v>
          </cell>
          <cell r="F186" t="str">
            <v>R</v>
          </cell>
          <cell r="G186" t="str">
            <v>z</v>
          </cell>
          <cell r="H186">
            <v>44980</v>
          </cell>
          <cell r="I186" t="str">
            <v>MAJ</v>
          </cell>
          <cell r="J186" t="str">
            <v>JUN</v>
          </cell>
          <cell r="K186" t="str">
            <v>MAJ</v>
          </cell>
          <cell r="L186" t="str">
            <v>T</v>
          </cell>
          <cell r="M186" t="str">
            <v>MSB</v>
          </cell>
          <cell r="Q186" t="str">
            <v>DK-GYM-4B</v>
          </cell>
          <cell r="R186">
            <v>1</v>
          </cell>
          <cell r="T186">
            <v>20</v>
          </cell>
        </row>
        <row r="187">
          <cell r="B187" t="str">
            <v>DK-GYM-4C</v>
          </cell>
          <cell r="C187" t="str">
            <v>Sofia Palugová</v>
          </cell>
          <cell r="D187">
            <v>918615980</v>
          </cell>
          <cell r="E187" t="str">
            <v>sofia.palugova@gmail.com</v>
          </cell>
          <cell r="F187" t="str">
            <v>R</v>
          </cell>
          <cell r="G187" t="str">
            <v>z</v>
          </cell>
          <cell r="H187">
            <v>45016</v>
          </cell>
          <cell r="I187" t="str">
            <v>MAR</v>
          </cell>
          <cell r="J187" t="str">
            <v>APR</v>
          </cell>
          <cell r="K187" t="str">
            <v>MAR</v>
          </cell>
          <cell r="L187" t="str">
            <v>T</v>
          </cell>
          <cell r="M187" t="str">
            <v>MSB</v>
          </cell>
          <cell r="Q187" t="str">
            <v>DK-GYM-4C</v>
          </cell>
          <cell r="R187">
            <v>1</v>
          </cell>
          <cell r="T187">
            <v>20</v>
          </cell>
        </row>
        <row r="188">
          <cell r="B188" t="str">
            <v>DK-GYM-5A (5r)</v>
          </cell>
          <cell r="C188" t="str">
            <v>Sabina Matejčíková</v>
          </cell>
          <cell r="D188">
            <v>948146163</v>
          </cell>
          <cell r="E188" t="str">
            <v>sabinka.matejcikova@gmail.com</v>
          </cell>
          <cell r="F188" t="str">
            <v>R</v>
          </cell>
          <cell r="G188" t="str">
            <v>z</v>
          </cell>
          <cell r="H188">
            <v>45180</v>
          </cell>
          <cell r="I188" t="str">
            <v>SEP</v>
          </cell>
          <cell r="J188" t="str">
            <v>SEP</v>
          </cell>
          <cell r="L188" t="str">
            <v>T</v>
          </cell>
          <cell r="M188" t="str">
            <v>MSB</v>
          </cell>
          <cell r="Q188" t="str">
            <v>DK-GYM-5A (5r)</v>
          </cell>
          <cell r="R188">
            <v>1</v>
          </cell>
          <cell r="T188">
            <v>20</v>
          </cell>
        </row>
        <row r="189">
          <cell r="B189" t="str">
            <v>DK-GYM-5A (5r)</v>
          </cell>
          <cell r="C189" t="str">
            <v>Zuzana Majková</v>
          </cell>
          <cell r="D189">
            <v>918883762</v>
          </cell>
          <cell r="E189" t="str">
            <v>majkovazuzana4@gmail.com</v>
          </cell>
          <cell r="F189" t="str">
            <v>R</v>
          </cell>
          <cell r="G189" t="str">
            <v>z</v>
          </cell>
          <cell r="H189">
            <v>44984</v>
          </cell>
          <cell r="L189" t="str">
            <v>T</v>
          </cell>
          <cell r="Q189" t="str">
            <v>DK-GYM-5A (5r)</v>
          </cell>
          <cell r="R189">
            <v>1</v>
          </cell>
          <cell r="T189">
            <v>20</v>
          </cell>
        </row>
        <row r="190">
          <cell r="B190" t="str">
            <v>DK-OA-4A</v>
          </cell>
          <cell r="C190" t="str">
            <v>Rebeka Janetová</v>
          </cell>
          <cell r="D190">
            <v>918253101</v>
          </cell>
          <cell r="E190" t="str">
            <v>rebekajanetova@gmail.com</v>
          </cell>
          <cell r="F190" t="str">
            <v>R</v>
          </cell>
          <cell r="G190" t="str">
            <v>z</v>
          </cell>
          <cell r="H190">
            <v>44980</v>
          </cell>
          <cell r="I190" t="str">
            <v>MAJ</v>
          </cell>
          <cell r="J190" t="str">
            <v>JUN</v>
          </cell>
          <cell r="L190" t="str">
            <v>T</v>
          </cell>
          <cell r="M190" t="str">
            <v>MSb</v>
          </cell>
          <cell r="O190" t="str">
            <v>2S</v>
          </cell>
          <cell r="Q190" t="str">
            <v>DK-OA-4A</v>
          </cell>
          <cell r="R190">
            <v>1</v>
          </cell>
          <cell r="T190">
            <v>20</v>
          </cell>
        </row>
        <row r="191">
          <cell r="B191" t="str">
            <v>DK-OA-4B</v>
          </cell>
          <cell r="C191" t="str">
            <v>Táňa Strečoková</v>
          </cell>
          <cell r="D191">
            <v>949874805</v>
          </cell>
          <cell r="E191" t="str">
            <v>tanyastrecokova@gmail.com</v>
          </cell>
          <cell r="F191" t="str">
            <v>R</v>
          </cell>
          <cell r="G191" t="str">
            <v>z</v>
          </cell>
          <cell r="H191">
            <v>44977</v>
          </cell>
          <cell r="I191" t="str">
            <v>MAJ</v>
          </cell>
          <cell r="J191" t="str">
            <v>JUN</v>
          </cell>
          <cell r="K191" t="str">
            <v>MAJ</v>
          </cell>
          <cell r="L191" t="str">
            <v>T</v>
          </cell>
          <cell r="M191" t="str">
            <v>MSB</v>
          </cell>
          <cell r="N191" t="str">
            <v>F</v>
          </cell>
          <cell r="Q191" t="str">
            <v>DK-OA-4B</v>
          </cell>
          <cell r="R191">
            <v>1</v>
          </cell>
          <cell r="T191">
            <v>20</v>
          </cell>
        </row>
        <row r="192">
          <cell r="B192" t="str">
            <v>DK-OAS-4G</v>
          </cell>
          <cell r="C192" t="str">
            <v>Slávka Dobošová</v>
          </cell>
          <cell r="D192">
            <v>917740479</v>
          </cell>
          <cell r="E192" t="str">
            <v>doboslavka@gmail.com</v>
          </cell>
          <cell r="F192" t="str">
            <v>R</v>
          </cell>
          <cell r="G192" t="str">
            <v>z</v>
          </cell>
          <cell r="H192">
            <v>44981</v>
          </cell>
          <cell r="I192" t="str">
            <v>JUN</v>
          </cell>
          <cell r="J192" t="str">
            <v>JUL</v>
          </cell>
          <cell r="L192" t="str">
            <v>T</v>
          </cell>
          <cell r="M192" t="str">
            <v>MSB</v>
          </cell>
          <cell r="N192" t="str">
            <v>F</v>
          </cell>
          <cell r="Q192" t="str">
            <v>DK-OAS-4G</v>
          </cell>
          <cell r="R192">
            <v>1</v>
          </cell>
          <cell r="T192">
            <v>20</v>
          </cell>
        </row>
        <row r="193">
          <cell r="B193" t="str">
            <v>DK-OAS-5K (5r)</v>
          </cell>
          <cell r="C193" t="str">
            <v>Jozef Gašpierik</v>
          </cell>
          <cell r="D193">
            <v>915832536</v>
          </cell>
          <cell r="E193" t="str">
            <v>jozefgaspierik22@gmail.com</v>
          </cell>
          <cell r="F193" t="str">
            <v>R</v>
          </cell>
          <cell r="G193" t="str">
            <v>z</v>
          </cell>
          <cell r="H193">
            <v>45016</v>
          </cell>
          <cell r="I193" t="str">
            <v>SEP</v>
          </cell>
          <cell r="J193" t="str">
            <v>SEP</v>
          </cell>
          <cell r="L193" t="str">
            <v>T</v>
          </cell>
          <cell r="M193" t="str">
            <v>MSB</v>
          </cell>
          <cell r="N193" t="str">
            <v>F</v>
          </cell>
          <cell r="Q193" t="str">
            <v>DK-OAS-5K (5r)</v>
          </cell>
          <cell r="R193">
            <v>1</v>
          </cell>
          <cell r="T193">
            <v>20</v>
          </cell>
        </row>
        <row r="194">
          <cell r="B194" t="str">
            <v>DK-SZS-4A</v>
          </cell>
          <cell r="C194" t="str">
            <v>Patrícia Šimurdová</v>
          </cell>
          <cell r="D194">
            <v>944245093</v>
          </cell>
          <cell r="E194" t="str">
            <v>psimurdova111@gmail.com</v>
          </cell>
          <cell r="F194" t="str">
            <v>R</v>
          </cell>
          <cell r="G194" t="str">
            <v>z</v>
          </cell>
          <cell r="H194">
            <v>44980</v>
          </cell>
          <cell r="I194" t="str">
            <v>MAJ</v>
          </cell>
          <cell r="J194" t="str">
            <v>JUN</v>
          </cell>
          <cell r="K194" t="str">
            <v>MAJ</v>
          </cell>
          <cell r="L194" t="str">
            <v>T</v>
          </cell>
          <cell r="M194" t="str">
            <v>MSB</v>
          </cell>
          <cell r="O194" t="str">
            <v>2S</v>
          </cell>
          <cell r="Q194" t="str">
            <v>DK-SZS-4A</v>
          </cell>
          <cell r="R194">
            <v>1</v>
          </cell>
          <cell r="T194">
            <v>20</v>
          </cell>
        </row>
        <row r="195">
          <cell r="B195" t="str">
            <v>DK-SZS-4B</v>
          </cell>
          <cell r="C195" t="str">
            <v>Timea Šinálová</v>
          </cell>
          <cell r="D195">
            <v>915448335</v>
          </cell>
          <cell r="E195" t="str">
            <v>timsin@centrum.sk</v>
          </cell>
          <cell r="F195" t="str">
            <v>R</v>
          </cell>
          <cell r="G195" t="str">
            <v>z</v>
          </cell>
          <cell r="H195">
            <v>44979</v>
          </cell>
          <cell r="I195" t="str">
            <v>MAJ</v>
          </cell>
          <cell r="J195" t="str">
            <v>JUN</v>
          </cell>
          <cell r="K195" t="str">
            <v>MAJ</v>
          </cell>
          <cell r="L195" t="str">
            <v>T</v>
          </cell>
          <cell r="M195" t="str">
            <v>MSB</v>
          </cell>
          <cell r="N195" t="str">
            <v>F</v>
          </cell>
          <cell r="Q195" t="str">
            <v>DK-SZS-4B</v>
          </cell>
          <cell r="R195">
            <v>1</v>
          </cell>
          <cell r="T195">
            <v>20</v>
          </cell>
        </row>
        <row r="196">
          <cell r="B196" t="str">
            <v>DS-GAV-4A</v>
          </cell>
          <cell r="C196" t="str">
            <v>Dóra Cséfalvay</v>
          </cell>
          <cell r="D196">
            <v>915090924</v>
          </cell>
          <cell r="E196" t="str">
            <v>dora.csefalvay@gmail.com</v>
          </cell>
          <cell r="F196" t="str">
            <v/>
          </cell>
          <cell r="G196" t="str">
            <v>z</v>
          </cell>
          <cell r="H196">
            <v>45014</v>
          </cell>
          <cell r="I196" t="str">
            <v>MAR</v>
          </cell>
          <cell r="J196" t="str">
            <v>APR</v>
          </cell>
          <cell r="K196" t="str">
            <v>MAR</v>
          </cell>
          <cell r="L196" t="str">
            <v>T</v>
          </cell>
          <cell r="Q196" t="str">
            <v>DS-GAV-4A</v>
          </cell>
          <cell r="R196">
            <v>1</v>
          </cell>
          <cell r="T196">
            <v>20</v>
          </cell>
        </row>
        <row r="197">
          <cell r="B197" t="str">
            <v>DS-GLD-4A</v>
          </cell>
          <cell r="C197" t="str">
            <v>Natália Molnárová</v>
          </cell>
          <cell r="D197">
            <v>948494439</v>
          </cell>
          <cell r="E197" t="str">
            <v>molnarnatika395@gmail.com</v>
          </cell>
          <cell r="F197" t="str">
            <v>K</v>
          </cell>
          <cell r="G197" t="str">
            <v>z</v>
          </cell>
          <cell r="H197">
            <v>45005</v>
          </cell>
          <cell r="I197" t="str">
            <v>MAJ</v>
          </cell>
          <cell r="J197" t="str">
            <v>MAR</v>
          </cell>
          <cell r="K197" t="str">
            <v>MAR</v>
          </cell>
          <cell r="L197" t="str">
            <v>T</v>
          </cell>
          <cell r="M197" t="str">
            <v>MSB</v>
          </cell>
          <cell r="Q197" t="str">
            <v>DS-GLD-4A</v>
          </cell>
          <cell r="R197">
            <v>1</v>
          </cell>
          <cell r="T197">
            <v>20</v>
          </cell>
        </row>
        <row r="198">
          <cell r="B198" t="str">
            <v>DS-GLD-OKT</v>
          </cell>
          <cell r="C198" t="str">
            <v>Michaela Mančušková</v>
          </cell>
          <cell r="D198">
            <v>902762275</v>
          </cell>
          <cell r="E198" t="str">
            <v>michaela.mancuskova@gmail.com</v>
          </cell>
          <cell r="F198" t="str">
            <v>K</v>
          </cell>
          <cell r="G198" t="str">
            <v>z</v>
          </cell>
          <cell r="H198">
            <v>45001</v>
          </cell>
          <cell r="I198" t="str">
            <v>MAJ</v>
          </cell>
          <cell r="J198" t="str">
            <v>JUL</v>
          </cell>
          <cell r="K198" t="str">
            <v>SEP</v>
          </cell>
          <cell r="L198" t="str">
            <v>T</v>
          </cell>
          <cell r="M198" t="str">
            <v>MSB</v>
          </cell>
          <cell r="O198" t="str">
            <v>PD</v>
          </cell>
          <cell r="Q198" t="str">
            <v>DS-GLD-OKT</v>
          </cell>
          <cell r="R198">
            <v>1</v>
          </cell>
          <cell r="T198">
            <v>20</v>
          </cell>
        </row>
        <row r="199">
          <cell r="B199" t="str">
            <v>DS-GLD-OKT</v>
          </cell>
          <cell r="C199" t="str">
            <v>Laura Guthová</v>
          </cell>
          <cell r="D199">
            <v>902357791</v>
          </cell>
          <cell r="F199" t="str">
            <v>K</v>
          </cell>
          <cell r="G199" t="str">
            <v>z</v>
          </cell>
          <cell r="L199" t="str">
            <v>T</v>
          </cell>
          <cell r="Q199" t="str">
            <v>DS-GLD-OKT</v>
          </cell>
          <cell r="R199">
            <v>1</v>
          </cell>
          <cell r="T199">
            <v>20</v>
          </cell>
        </row>
        <row r="200">
          <cell r="B200" t="str">
            <v>DS-SZS-4PS M</v>
          </cell>
          <cell r="C200" t="str">
            <v>Simon Bálint Pál</v>
          </cell>
          <cell r="D200">
            <v>907864698</v>
          </cell>
          <cell r="E200" t="str">
            <v>balint.simon.08@gmail.com</v>
          </cell>
          <cell r="F200" t="str">
            <v/>
          </cell>
          <cell r="G200" t="str">
            <v>z</v>
          </cell>
          <cell r="I200" t="str">
            <v>APR</v>
          </cell>
          <cell r="J200" t="str">
            <v>MAJ</v>
          </cell>
          <cell r="K200" t="str">
            <v>MAj</v>
          </cell>
          <cell r="L200" t="str">
            <v>T</v>
          </cell>
          <cell r="M200" t="str">
            <v>MSB</v>
          </cell>
          <cell r="Q200" t="str">
            <v>DS-SZS-4PS M</v>
          </cell>
          <cell r="R200">
            <v>1</v>
          </cell>
          <cell r="T200">
            <v>20</v>
          </cell>
        </row>
        <row r="201">
          <cell r="B201" t="str">
            <v>DS-SZS-4PS S</v>
          </cell>
          <cell r="C201" t="str">
            <v>PaedDr. Gabriela Orsolya, PhD.</v>
          </cell>
          <cell r="D201">
            <v>911419073</v>
          </cell>
          <cell r="E201" t="str">
            <v>lengabi@gmail.com</v>
          </cell>
          <cell r="F201" t="str">
            <v/>
          </cell>
          <cell r="G201" t="str">
            <v>z</v>
          </cell>
          <cell r="H201">
            <v>44985</v>
          </cell>
          <cell r="I201" t="str">
            <v>FEB</v>
          </cell>
          <cell r="J201" t="str">
            <v>MAR</v>
          </cell>
          <cell r="L201" t="str">
            <v>T</v>
          </cell>
          <cell r="M201" t="str">
            <v>MSB</v>
          </cell>
          <cell r="O201" t="str">
            <v>2S</v>
          </cell>
          <cell r="Q201" t="str">
            <v>DS-SZS-4PS S</v>
          </cell>
          <cell r="R201">
            <v>1</v>
          </cell>
          <cell r="T201">
            <v>20</v>
          </cell>
        </row>
        <row r="202">
          <cell r="B202" t="str">
            <v>DT-SS-4OA</v>
          </cell>
          <cell r="C202" t="str">
            <v>Patrícia Gelieňová</v>
          </cell>
          <cell r="D202">
            <v>908342786</v>
          </cell>
          <cell r="E202" t="str">
            <v>p.gelienova@gmail.com</v>
          </cell>
          <cell r="F202" t="str">
            <v>K</v>
          </cell>
          <cell r="G202" t="str">
            <v>z</v>
          </cell>
          <cell r="H202">
            <v>44999</v>
          </cell>
          <cell r="I202" t="str">
            <v>JUN</v>
          </cell>
          <cell r="J202" t="str">
            <v>APR</v>
          </cell>
          <cell r="K202" t="str">
            <v>MAR</v>
          </cell>
          <cell r="L202" t="str">
            <v>T</v>
          </cell>
          <cell r="M202" t="str">
            <v>MSB</v>
          </cell>
          <cell r="Q202" t="str">
            <v>DT-SS-4OA</v>
          </cell>
          <cell r="R202">
            <v>1</v>
          </cell>
          <cell r="T202">
            <v>20</v>
          </cell>
        </row>
        <row r="203">
          <cell r="B203" t="str">
            <v>GA-GYM-4A (SK)</v>
          </cell>
          <cell r="C203" t="str">
            <v>Valéria Sárkányová</v>
          </cell>
          <cell r="D203">
            <v>903128289</v>
          </cell>
          <cell r="E203" t="str">
            <v>valca.valeria6@gmail.com</v>
          </cell>
          <cell r="F203" t="str">
            <v>K</v>
          </cell>
          <cell r="G203" t="str">
            <v>z</v>
          </cell>
          <cell r="H203">
            <v>44991</v>
          </cell>
          <cell r="I203" t="str">
            <v>MAJ</v>
          </cell>
          <cell r="J203" t="str">
            <v>JUN</v>
          </cell>
          <cell r="L203" t="str">
            <v>T</v>
          </cell>
          <cell r="M203" t="str">
            <v>MSB</v>
          </cell>
          <cell r="N203" t="str">
            <v>F_gergely</v>
          </cell>
          <cell r="Q203" t="str">
            <v>GA-GYM-4A (SK)</v>
          </cell>
          <cell r="R203">
            <v>1</v>
          </cell>
          <cell r="T203">
            <v>20</v>
          </cell>
        </row>
        <row r="204">
          <cell r="B204" t="str">
            <v>GA-GYM-4B (MAD)</v>
          </cell>
          <cell r="C204" t="str">
            <v>Noémi Szöcs</v>
          </cell>
          <cell r="D204">
            <v>948494175</v>
          </cell>
          <cell r="E204" t="str">
            <v>szocs.noemi5@gmail.com</v>
          </cell>
          <cell r="F204" t="str">
            <v>K</v>
          </cell>
          <cell r="G204" t="str">
            <v>z</v>
          </cell>
          <cell r="H204">
            <v>45174</v>
          </cell>
          <cell r="I204" t="str">
            <v>SEP</v>
          </cell>
          <cell r="J204" t="str">
            <v>SEP</v>
          </cell>
          <cell r="K204" t="str">
            <v>SEP</v>
          </cell>
          <cell r="L204" t="str">
            <v>T</v>
          </cell>
          <cell r="M204" t="str">
            <v>MSB</v>
          </cell>
          <cell r="Q204" t="str">
            <v>GA-GYM-4B (MAD)</v>
          </cell>
          <cell r="R204">
            <v>1</v>
          </cell>
          <cell r="T204">
            <v>20</v>
          </cell>
        </row>
        <row r="205">
          <cell r="B205" t="str">
            <v>GA-GYM-OKT (MAD)</v>
          </cell>
          <cell r="C205" t="str">
            <v>Lilla Stela Gaál</v>
          </cell>
          <cell r="D205">
            <v>949062669</v>
          </cell>
          <cell r="E205" t="str">
            <v>g.lillastella123@gmail.com</v>
          </cell>
          <cell r="F205" t="str">
            <v>K</v>
          </cell>
          <cell r="G205" t="str">
            <v>z</v>
          </cell>
          <cell r="H205">
            <v>44993</v>
          </cell>
          <cell r="I205" t="str">
            <v>MAJ</v>
          </cell>
          <cell r="J205" t="str">
            <v>JUN</v>
          </cell>
          <cell r="K205" t="str">
            <v>APR</v>
          </cell>
          <cell r="L205" t="str">
            <v>T</v>
          </cell>
          <cell r="M205" t="str">
            <v>MSB</v>
          </cell>
          <cell r="Q205" t="str">
            <v>GA-GYM-OKT (MAD)</v>
          </cell>
          <cell r="R205">
            <v>1</v>
          </cell>
          <cell r="T205">
            <v>20</v>
          </cell>
        </row>
        <row r="206">
          <cell r="B206" t="str">
            <v>GA-GYM-OKT (MAD)</v>
          </cell>
          <cell r="C206" t="str">
            <v>Sofia Vargová</v>
          </cell>
          <cell r="D206">
            <v>948369977</v>
          </cell>
          <cell r="E206" t="str">
            <v>vargasophia4444@gmail.com</v>
          </cell>
          <cell r="F206" t="str">
            <v>K</v>
          </cell>
          <cell r="G206" t="str">
            <v>z</v>
          </cell>
          <cell r="H206">
            <v>44993</v>
          </cell>
          <cell r="L206" t="str">
            <v>T</v>
          </cell>
          <cell r="Q206" t="str">
            <v>GA-GYM-OKT (MAD)</v>
          </cell>
          <cell r="R206">
            <v>1</v>
          </cell>
          <cell r="T206">
            <v>20</v>
          </cell>
        </row>
        <row r="207">
          <cell r="B207" t="str">
            <v>GA-GYM-OKT (SK)</v>
          </cell>
          <cell r="C207" t="str">
            <v>Johana Melová</v>
          </cell>
          <cell r="D207">
            <v>904869850</v>
          </cell>
          <cell r="E207" t="str">
            <v>johana.melova@gmail.com</v>
          </cell>
          <cell r="F207" t="str">
            <v>K</v>
          </cell>
          <cell r="G207" t="str">
            <v>z</v>
          </cell>
          <cell r="H207">
            <v>44987</v>
          </cell>
          <cell r="I207" t="str">
            <v>MAJ</v>
          </cell>
          <cell r="J207" t="str">
            <v>JUL</v>
          </cell>
          <cell r="K207" t="str">
            <v>JUN</v>
          </cell>
          <cell r="L207" t="str">
            <v>T</v>
          </cell>
          <cell r="M207" t="str">
            <v>MSB</v>
          </cell>
          <cell r="Q207" t="str">
            <v>GA-GYM-OKT (SK)</v>
          </cell>
          <cell r="R207">
            <v>1</v>
          </cell>
          <cell r="T207">
            <v>20</v>
          </cell>
        </row>
        <row r="208">
          <cell r="B208" t="str">
            <v>GA-SG-5A (5r)</v>
          </cell>
          <cell r="C208" t="str">
            <v>Filip Prívozník</v>
          </cell>
          <cell r="D208">
            <v>918498802</v>
          </cell>
          <cell r="E208" t="str">
            <v>filipkofp@gmail.com</v>
          </cell>
          <cell r="F208" t="str">
            <v>K</v>
          </cell>
          <cell r="G208" t="str">
            <v>z</v>
          </cell>
          <cell r="H208">
            <v>44988</v>
          </cell>
          <cell r="I208" t="str">
            <v>MAj</v>
          </cell>
          <cell r="J208" t="str">
            <v>JUL</v>
          </cell>
          <cell r="L208" t="str">
            <v>T</v>
          </cell>
          <cell r="M208" t="str">
            <v>MSB</v>
          </cell>
          <cell r="N208" t="str">
            <v>F_gergely</v>
          </cell>
          <cell r="Q208" t="str">
            <v>GA-SG-5A (5r)</v>
          </cell>
          <cell r="R208">
            <v>1</v>
          </cell>
          <cell r="T208">
            <v>20</v>
          </cell>
        </row>
        <row r="209">
          <cell r="B209" t="str">
            <v>Giraltovce-SSOS-4A</v>
          </cell>
          <cell r="C209" t="str">
            <v>Lenka Jurčová</v>
          </cell>
          <cell r="D209">
            <v>902595547</v>
          </cell>
          <cell r="E209" t="str">
            <v>lenkajurcova57@gmail.com</v>
          </cell>
          <cell r="F209" t="str">
            <v>K</v>
          </cell>
          <cell r="G209" t="str">
            <v>z</v>
          </cell>
          <cell r="H209">
            <v>45178</v>
          </cell>
          <cell r="I209" t="str">
            <v>SEP</v>
          </cell>
          <cell r="J209" t="str">
            <v>SEP</v>
          </cell>
          <cell r="L209" t="str">
            <v>T</v>
          </cell>
          <cell r="Q209" t="str">
            <v>Giraltovce-SSOS-4A</v>
          </cell>
          <cell r="R209">
            <v>1</v>
          </cell>
          <cell r="T209">
            <v>20</v>
          </cell>
        </row>
        <row r="210">
          <cell r="B210" t="str">
            <v>GL-GYM-4A</v>
          </cell>
          <cell r="C210" t="str">
            <v>Kristína Vargová</v>
          </cell>
          <cell r="D210">
            <v>948006342</v>
          </cell>
          <cell r="E210" t="str">
            <v>vargova.gymgl@gmail.com</v>
          </cell>
          <cell r="F210" t="str">
            <v>K</v>
          </cell>
          <cell r="G210" t="str">
            <v>z</v>
          </cell>
          <cell r="H210">
            <v>45010</v>
          </cell>
          <cell r="I210" t="str">
            <v>JUN</v>
          </cell>
          <cell r="J210" t="str">
            <v xml:space="preserve">NOV </v>
          </cell>
          <cell r="K210" t="str">
            <v>NOV</v>
          </cell>
          <cell r="L210" t="str">
            <v>T</v>
          </cell>
          <cell r="M210" t="str">
            <v>MSB</v>
          </cell>
          <cell r="N210" t="str">
            <v>F_gergely</v>
          </cell>
          <cell r="Q210" t="str">
            <v>GL-GYM-4A</v>
          </cell>
          <cell r="R210">
            <v>1</v>
          </cell>
          <cell r="T210">
            <v>20</v>
          </cell>
        </row>
        <row r="211">
          <cell r="B211" t="str">
            <v>GL-GYM-4A</v>
          </cell>
          <cell r="C211" t="str">
            <v>Laura Mária Rejdovjanová</v>
          </cell>
          <cell r="D211">
            <v>949060581</v>
          </cell>
          <cell r="E211" t="str">
            <v>rejdovjanovalauramaria124@gmail.com</v>
          </cell>
          <cell r="F211" t="str">
            <v>K</v>
          </cell>
          <cell r="G211" t="str">
            <v>z</v>
          </cell>
          <cell r="L211" t="str">
            <v>T</v>
          </cell>
          <cell r="Q211" t="str">
            <v>GL-GYM-4A</v>
          </cell>
          <cell r="R211">
            <v>1</v>
          </cell>
          <cell r="T211">
            <v>20</v>
          </cell>
        </row>
        <row r="212">
          <cell r="B212" t="str">
            <v>HA-SOS-4C</v>
          </cell>
          <cell r="C212" t="str">
            <v>Zuzana Schwartzová</v>
          </cell>
          <cell r="D212">
            <v>944306005</v>
          </cell>
          <cell r="E212" t="str">
            <v>schwartzova.zuzka@gmail.com</v>
          </cell>
          <cell r="F212" t="str">
            <v>K</v>
          </cell>
          <cell r="G212" t="str">
            <v>z</v>
          </cell>
          <cell r="H212">
            <v>44966</v>
          </cell>
          <cell r="I212" t="str">
            <v>MAJ</v>
          </cell>
          <cell r="J212" t="str">
            <v>JUN</v>
          </cell>
          <cell r="K212" t="str">
            <v>MAJ</v>
          </cell>
          <cell r="L212" t="str">
            <v>T</v>
          </cell>
          <cell r="M212" t="str">
            <v>SB B</v>
          </cell>
          <cell r="Q212" t="str">
            <v>HA-SOS-4C</v>
          </cell>
          <cell r="R212">
            <v>1</v>
          </cell>
          <cell r="T212">
            <v>20</v>
          </cell>
        </row>
        <row r="213">
          <cell r="B213" t="str">
            <v>HA-SOS-5A (5r)</v>
          </cell>
          <cell r="C213" t="str">
            <v>Nikola Líšková</v>
          </cell>
          <cell r="D213">
            <v>944944460</v>
          </cell>
          <cell r="E213" t="str">
            <v>nikolkaliskova04@gmail.com</v>
          </cell>
          <cell r="F213" t="str">
            <v>K</v>
          </cell>
          <cell r="G213" t="str">
            <v>z</v>
          </cell>
          <cell r="H213">
            <v>44970</v>
          </cell>
          <cell r="I213" t="str">
            <v>MAj</v>
          </cell>
          <cell r="J213" t="str">
            <v>JUN</v>
          </cell>
          <cell r="L213" t="str">
            <v>T</v>
          </cell>
          <cell r="M213" t="str">
            <v>MSB</v>
          </cell>
          <cell r="N213" t="str">
            <v>F</v>
          </cell>
          <cell r="Q213" t="str">
            <v>HA-SOS-5A (5r)</v>
          </cell>
          <cell r="R213">
            <v>1</v>
          </cell>
          <cell r="T213">
            <v>20</v>
          </cell>
        </row>
        <row r="214">
          <cell r="B214" t="str">
            <v>HC-GIK-4A</v>
          </cell>
          <cell r="C214" t="str">
            <v>Ester Krč-Konečná</v>
          </cell>
          <cell r="D214">
            <v>904954714</v>
          </cell>
          <cell r="E214" t="str">
            <v>esterk949@gmail.com</v>
          </cell>
          <cell r="F214" t="str">
            <v>K</v>
          </cell>
          <cell r="G214" t="str">
            <v>z</v>
          </cell>
          <cell r="H214">
            <v>44995</v>
          </cell>
          <cell r="I214" t="str">
            <v>MAJ</v>
          </cell>
          <cell r="J214" t="str">
            <v>JUN</v>
          </cell>
          <cell r="K214" t="str">
            <v>MAJ</v>
          </cell>
          <cell r="L214" t="str">
            <v>T</v>
          </cell>
          <cell r="M214" t="str">
            <v>MSB</v>
          </cell>
          <cell r="O214" t="str">
            <v>PD</v>
          </cell>
          <cell r="Q214" t="str">
            <v>HC-GIK-4A</v>
          </cell>
          <cell r="R214">
            <v>1</v>
          </cell>
          <cell r="T214">
            <v>20</v>
          </cell>
        </row>
        <row r="215">
          <cell r="B215" t="str">
            <v>HC-GIK-5B (5r)</v>
          </cell>
          <cell r="C215" t="str">
            <v>Filip Moskal</v>
          </cell>
          <cell r="D215">
            <v>944062043</v>
          </cell>
          <cell r="E215" t="str">
            <v>moskalfilip7@gmail.com</v>
          </cell>
          <cell r="F215" t="str">
            <v>K</v>
          </cell>
          <cell r="G215" t="str">
            <v>z</v>
          </cell>
          <cell r="I215" t="str">
            <v>MAJ</v>
          </cell>
          <cell r="J215" t="str">
            <v>JUL</v>
          </cell>
          <cell r="K215" t="str">
            <v>JUN</v>
          </cell>
          <cell r="L215" t="str">
            <v>T</v>
          </cell>
          <cell r="M215" t="str">
            <v>MSB</v>
          </cell>
          <cell r="Q215" t="str">
            <v>HC-GIK-5B (5r)</v>
          </cell>
          <cell r="R215">
            <v>1</v>
          </cell>
          <cell r="T215">
            <v>20</v>
          </cell>
        </row>
        <row r="216">
          <cell r="B216" t="str">
            <v>HC-GIK-OKT</v>
          </cell>
          <cell r="C216" t="str">
            <v>Ema Čuláková</v>
          </cell>
          <cell r="D216">
            <v>944593196</v>
          </cell>
          <cell r="E216" t="str">
            <v>ema.culakova@gmail.com</v>
          </cell>
          <cell r="F216" t="str">
            <v>K</v>
          </cell>
          <cell r="G216" t="str">
            <v>z</v>
          </cell>
          <cell r="H216">
            <v>44994</v>
          </cell>
          <cell r="I216" t="str">
            <v>MAJ</v>
          </cell>
          <cell r="J216" t="str">
            <v>JUN</v>
          </cell>
          <cell r="L216" t="str">
            <v>T</v>
          </cell>
          <cell r="M216" t="str">
            <v>MSB</v>
          </cell>
          <cell r="Q216" t="str">
            <v>HC-GIK-OKT</v>
          </cell>
          <cell r="R216">
            <v>1</v>
          </cell>
          <cell r="T216">
            <v>20</v>
          </cell>
        </row>
        <row r="217">
          <cell r="B217" t="str">
            <v>HC-SOS-4GD</v>
          </cell>
          <cell r="C217" t="str">
            <v>Ľubica Lubelcová</v>
          </cell>
          <cell r="D217">
            <v>948226377</v>
          </cell>
          <cell r="E217" t="str">
            <v>llubelcova44@gmail.com</v>
          </cell>
          <cell r="F217" t="str">
            <v>K</v>
          </cell>
          <cell r="G217" t="str">
            <v>z</v>
          </cell>
          <cell r="H217">
            <v>44995</v>
          </cell>
          <cell r="I217" t="str">
            <v>JUN</v>
          </cell>
          <cell r="J217" t="str">
            <v>JUL</v>
          </cell>
          <cell r="L217" t="str">
            <v>T</v>
          </cell>
          <cell r="Q217" t="str">
            <v>HC-SOS-4GD</v>
          </cell>
          <cell r="R217">
            <v>1</v>
          </cell>
          <cell r="T217">
            <v>20</v>
          </cell>
        </row>
        <row r="218">
          <cell r="B218" t="str">
            <v>HE-GAGLS-4A</v>
          </cell>
          <cell r="C218" t="str">
            <v>Richard Porochnavý</v>
          </cell>
          <cell r="D218">
            <v>901711158</v>
          </cell>
          <cell r="E218" t="str">
            <v>richard.porochnavy1@gmail.com</v>
          </cell>
          <cell r="F218" t="str">
            <v>K</v>
          </cell>
          <cell r="G218" t="str">
            <v>z</v>
          </cell>
          <cell r="I218" t="str">
            <v>MAJ</v>
          </cell>
          <cell r="J218" t="str">
            <v>JUL</v>
          </cell>
          <cell r="L218" t="str">
            <v>T</v>
          </cell>
          <cell r="M218" t="str">
            <v>MSB</v>
          </cell>
          <cell r="Q218" t="str">
            <v>HE-GAGLS-4A</v>
          </cell>
          <cell r="R218">
            <v>1</v>
          </cell>
          <cell r="T218">
            <v>20</v>
          </cell>
        </row>
        <row r="219">
          <cell r="B219" t="str">
            <v>HE-GAGLS-4B</v>
          </cell>
          <cell r="C219" t="str">
            <v>Stela Turiková</v>
          </cell>
          <cell r="D219">
            <v>908321144</v>
          </cell>
          <cell r="E219" t="str">
            <v>stelaturikova@gmail.com</v>
          </cell>
          <cell r="F219" t="str">
            <v>R</v>
          </cell>
          <cell r="G219" t="str">
            <v>z</v>
          </cell>
          <cell r="H219">
            <v>45002</v>
          </cell>
          <cell r="I219" t="str">
            <v>MAJ</v>
          </cell>
          <cell r="J219" t="str">
            <v>JUN</v>
          </cell>
          <cell r="K219" t="str">
            <v>MAJ</v>
          </cell>
          <cell r="L219" t="str">
            <v>T</v>
          </cell>
          <cell r="M219" t="str">
            <v>MSB</v>
          </cell>
          <cell r="Q219" t="str">
            <v>HE-GAGLS-4B</v>
          </cell>
          <cell r="R219">
            <v>1</v>
          </cell>
          <cell r="T219">
            <v>20</v>
          </cell>
        </row>
        <row r="220">
          <cell r="B220" t="str">
            <v>HE-GAGLS-4C</v>
          </cell>
          <cell r="C220" t="str">
            <v>Lucia Dolobáčová</v>
          </cell>
          <cell r="D220">
            <v>911884617</v>
          </cell>
          <cell r="E220" t="str">
            <v>luciadolobacova@gmail.com</v>
          </cell>
          <cell r="F220" t="str">
            <v>K</v>
          </cell>
          <cell r="G220" t="str">
            <v>z</v>
          </cell>
          <cell r="H220">
            <v>45005</v>
          </cell>
          <cell r="I220" t="str">
            <v>MAJ</v>
          </cell>
          <cell r="J220" t="str">
            <v>JUN</v>
          </cell>
          <cell r="K220" t="str">
            <v>MAJ</v>
          </cell>
          <cell r="L220" t="str">
            <v>T</v>
          </cell>
          <cell r="O220" t="str">
            <v>2S</v>
          </cell>
          <cell r="Q220" t="str">
            <v>HE-GAGLS-4C</v>
          </cell>
          <cell r="R220">
            <v>1</v>
          </cell>
          <cell r="T220">
            <v>20</v>
          </cell>
        </row>
        <row r="221">
          <cell r="B221" t="str">
            <v>HE-GJZ-4A</v>
          </cell>
          <cell r="C221" t="str">
            <v>Emma Mária Uhrinová</v>
          </cell>
          <cell r="D221">
            <v>910272490</v>
          </cell>
          <cell r="E221" t="str">
            <v>uhrinovaemamaria@gmail.com</v>
          </cell>
          <cell r="F221" t="str">
            <v>K</v>
          </cell>
          <cell r="G221" t="str">
            <v>z</v>
          </cell>
          <cell r="H221">
            <v>45002</v>
          </cell>
          <cell r="I221" t="str">
            <v>MAR</v>
          </cell>
          <cell r="J221" t="str">
            <v>APR</v>
          </cell>
          <cell r="K221" t="str">
            <v>MAR</v>
          </cell>
          <cell r="L221" t="str">
            <v>T</v>
          </cell>
          <cell r="M221" t="str">
            <v>MSB</v>
          </cell>
          <cell r="Q221" t="str">
            <v>HE-GJZ-4A</v>
          </cell>
          <cell r="R221">
            <v>1</v>
          </cell>
          <cell r="T221">
            <v>20</v>
          </cell>
        </row>
        <row r="222">
          <cell r="B222" t="str">
            <v>HE-GJZ-4A</v>
          </cell>
          <cell r="C222" t="str">
            <v>Ema Banduričová</v>
          </cell>
          <cell r="D222">
            <v>907989356</v>
          </cell>
          <cell r="E222" t="str">
            <v>emabanduricova@gmail.com</v>
          </cell>
          <cell r="F222" t="str">
            <v>K</v>
          </cell>
          <cell r="G222" t="str">
            <v>z</v>
          </cell>
          <cell r="L222" t="str">
            <v>T</v>
          </cell>
          <cell r="Q222" t="str">
            <v>HE-GJZ-4A</v>
          </cell>
          <cell r="R222">
            <v>1</v>
          </cell>
          <cell r="T222">
            <v>20</v>
          </cell>
        </row>
        <row r="223">
          <cell r="B223" t="str">
            <v>HE-GJZ-5B (5r)</v>
          </cell>
          <cell r="C223" t="str">
            <v>Nina Chomová</v>
          </cell>
          <cell r="D223">
            <v>948106009</v>
          </cell>
          <cell r="E223" t="str">
            <v>ninka.chomova@gmail.com</v>
          </cell>
          <cell r="F223" t="str">
            <v>K</v>
          </cell>
          <cell r="G223" t="str">
            <v>z</v>
          </cell>
          <cell r="H223">
            <v>45002</v>
          </cell>
          <cell r="I223" t="str">
            <v>MAJ</v>
          </cell>
          <cell r="J223" t="str">
            <v>APR</v>
          </cell>
          <cell r="K223" t="str">
            <v>Maj</v>
          </cell>
          <cell r="L223" t="str">
            <v>T</v>
          </cell>
          <cell r="Q223" t="str">
            <v>HE-GJZ-5B (5r)</v>
          </cell>
          <cell r="R223">
            <v>1</v>
          </cell>
          <cell r="T223">
            <v>20</v>
          </cell>
        </row>
        <row r="224">
          <cell r="B224" t="str">
            <v>HE-GsvCaM-OKT</v>
          </cell>
          <cell r="C224" t="str">
            <v>Katka Bačovčinová</v>
          </cell>
          <cell r="D224">
            <v>944727479</v>
          </cell>
          <cell r="E224" t="str">
            <v>katkabacovcinova9@gmail.com</v>
          </cell>
          <cell r="F224" t="str">
            <v>K</v>
          </cell>
          <cell r="G224" t="str">
            <v>z</v>
          </cell>
          <cell r="H224">
            <v>45007</v>
          </cell>
          <cell r="I224" t="str">
            <v>MAJ</v>
          </cell>
          <cell r="J224" t="str">
            <v>JUN</v>
          </cell>
          <cell r="L224" t="str">
            <v>T</v>
          </cell>
          <cell r="M224" t="str">
            <v>SB A</v>
          </cell>
          <cell r="O224" t="str">
            <v>PD</v>
          </cell>
          <cell r="Q224" t="str">
            <v>HE-GsvCaM-OKT</v>
          </cell>
          <cell r="R224">
            <v>1</v>
          </cell>
          <cell r="T224">
            <v>20</v>
          </cell>
        </row>
        <row r="225">
          <cell r="B225" t="str">
            <v>HE-HA-4A</v>
          </cell>
          <cell r="C225" t="str">
            <v>Tomáš Čopák</v>
          </cell>
          <cell r="D225">
            <v>919435474</v>
          </cell>
          <cell r="E225" t="str">
            <v>tomas.copak18@gmail.com</v>
          </cell>
          <cell r="F225" t="str">
            <v>K</v>
          </cell>
          <cell r="G225" t="str">
            <v>z</v>
          </cell>
          <cell r="H225">
            <v>45005</v>
          </cell>
          <cell r="I225" t="str">
            <v>MAJ</v>
          </cell>
          <cell r="J225" t="str">
            <v>JUN</v>
          </cell>
          <cell r="K225" t="str">
            <v>MAJ</v>
          </cell>
          <cell r="L225" t="str">
            <v>T</v>
          </cell>
          <cell r="M225" t="str">
            <v>MSB</v>
          </cell>
          <cell r="Q225" t="str">
            <v>HE-HA-4A</v>
          </cell>
          <cell r="R225">
            <v>1</v>
          </cell>
          <cell r="T225">
            <v>20</v>
          </cell>
        </row>
        <row r="226">
          <cell r="B226" t="str">
            <v>HE-OA-4A</v>
          </cell>
          <cell r="C226" t="str">
            <v xml:space="preserve">Viktória Valigová </v>
          </cell>
          <cell r="D226">
            <v>918364621</v>
          </cell>
          <cell r="E226" t="str">
            <v>vvaligova@gmail.com</v>
          </cell>
          <cell r="F226" t="str">
            <v>R</v>
          </cell>
          <cell r="G226" t="str">
            <v>z</v>
          </cell>
          <cell r="H226">
            <v>45016</v>
          </cell>
          <cell r="I226" t="str">
            <v>MAJ</v>
          </cell>
          <cell r="J226" t="str">
            <v>APR</v>
          </cell>
          <cell r="K226" t="str">
            <v>APR</v>
          </cell>
          <cell r="L226" t="str">
            <v>T</v>
          </cell>
          <cell r="M226" t="str">
            <v>MSB</v>
          </cell>
          <cell r="N226" t="str">
            <v>F_peto</v>
          </cell>
          <cell r="Q226" t="str">
            <v>HE-OA-4A</v>
          </cell>
          <cell r="R226">
            <v>1</v>
          </cell>
          <cell r="T226">
            <v>20</v>
          </cell>
        </row>
        <row r="227">
          <cell r="B227" t="str">
            <v>HE-OA-4A</v>
          </cell>
          <cell r="C227" t="str">
            <v>Sofia Laura Gombitová</v>
          </cell>
          <cell r="D227">
            <v>940107201</v>
          </cell>
          <cell r="E227" t="str">
            <v>soflau.gom@gmail.com</v>
          </cell>
          <cell r="F227" t="str">
            <v>R</v>
          </cell>
          <cell r="G227" t="str">
            <v>z</v>
          </cell>
          <cell r="L227" t="str">
            <v>T</v>
          </cell>
          <cell r="Q227" t="str">
            <v>HE-OA-4A</v>
          </cell>
          <cell r="R227">
            <v>1</v>
          </cell>
          <cell r="T227">
            <v>20</v>
          </cell>
        </row>
        <row r="228">
          <cell r="B228" t="str">
            <v>HE-SOST-4B</v>
          </cell>
          <cell r="C228" t="str">
            <v>Viktor Nemjo</v>
          </cell>
          <cell r="D228">
            <v>949300396</v>
          </cell>
          <cell r="E228" t="str">
            <v>vikynemjo@gmail.com</v>
          </cell>
          <cell r="F228" t="str">
            <v>R</v>
          </cell>
          <cell r="G228" t="str">
            <v>z</v>
          </cell>
          <cell r="H228">
            <v>45009</v>
          </cell>
          <cell r="I228" t="str">
            <v>MAJ</v>
          </cell>
          <cell r="J228" t="str">
            <v>JUN</v>
          </cell>
          <cell r="L228" t="str">
            <v>T</v>
          </cell>
          <cell r="Q228" t="str">
            <v>HE-SOST-4B</v>
          </cell>
          <cell r="R228">
            <v>1</v>
          </cell>
          <cell r="T228">
            <v>20</v>
          </cell>
        </row>
        <row r="229">
          <cell r="B229" t="str">
            <v>HE-SPED-4A</v>
          </cell>
          <cell r="C229" t="str">
            <v>Michaeal Kostičová</v>
          </cell>
          <cell r="D229">
            <v>950309503</v>
          </cell>
          <cell r="E229" t="str">
            <v>mimka2305@gmail.com</v>
          </cell>
          <cell r="F229" t="str">
            <v>R</v>
          </cell>
          <cell r="G229" t="str">
            <v>Z</v>
          </cell>
          <cell r="H229">
            <v>45005</v>
          </cell>
          <cell r="I229" t="str">
            <v>JUN</v>
          </cell>
          <cell r="J229" t="str">
            <v>AUG</v>
          </cell>
          <cell r="K229" t="str">
            <v>JUL</v>
          </cell>
          <cell r="L229" t="str">
            <v>T</v>
          </cell>
          <cell r="M229" t="str">
            <v>MSB</v>
          </cell>
          <cell r="N229" t="str">
            <v>F_peto</v>
          </cell>
          <cell r="Q229" t="str">
            <v>HE-SPED-4A</v>
          </cell>
          <cell r="R229">
            <v>1</v>
          </cell>
          <cell r="T229">
            <v>20</v>
          </cell>
        </row>
        <row r="230">
          <cell r="B230" t="str">
            <v>HE-SZS-4A</v>
          </cell>
          <cell r="C230" t="str">
            <v>Emma Krokkerová</v>
          </cell>
          <cell r="D230">
            <v>918408178</v>
          </cell>
          <cell r="E230" t="str">
            <v>krokkerovaemma@gmail.com</v>
          </cell>
          <cell r="F230" t="str">
            <v>R</v>
          </cell>
          <cell r="G230" t="str">
            <v>z</v>
          </cell>
          <cell r="H230">
            <v>45002</v>
          </cell>
          <cell r="I230" t="str">
            <v>JUN</v>
          </cell>
          <cell r="J230" t="str">
            <v>AUG</v>
          </cell>
          <cell r="K230" t="str">
            <v>MAJ</v>
          </cell>
          <cell r="L230" t="str">
            <v>T</v>
          </cell>
          <cell r="M230" t="str">
            <v>MSB</v>
          </cell>
          <cell r="O230" t="str">
            <v>PD-platia</v>
          </cell>
          <cell r="Q230" t="str">
            <v>HE-SZS-4A</v>
          </cell>
          <cell r="R230">
            <v>1</v>
          </cell>
          <cell r="T230">
            <v>20</v>
          </cell>
        </row>
        <row r="231">
          <cell r="B231" t="str">
            <v>HE-SZS-4A</v>
          </cell>
          <cell r="C231" t="str">
            <v>Natália Buriková</v>
          </cell>
          <cell r="D231">
            <v>908337264</v>
          </cell>
          <cell r="E231" t="str">
            <v>burikovanatalia1@gmail.com</v>
          </cell>
          <cell r="F231" t="str">
            <v>R</v>
          </cell>
          <cell r="G231" t="str">
            <v>z</v>
          </cell>
          <cell r="H231">
            <v>45002</v>
          </cell>
          <cell r="L231" t="str">
            <v>T</v>
          </cell>
          <cell r="Q231" t="str">
            <v>HE-SZS-4A</v>
          </cell>
          <cell r="R231">
            <v>1</v>
          </cell>
          <cell r="T231">
            <v>20</v>
          </cell>
        </row>
        <row r="232">
          <cell r="B232" t="str">
            <v>HE-SZS-4B</v>
          </cell>
          <cell r="C232" t="str">
            <v>Henrieta Jakubová</v>
          </cell>
          <cell r="D232">
            <v>902739102</v>
          </cell>
          <cell r="E232" t="str">
            <v>jakubova20@edu.szshe.sk</v>
          </cell>
          <cell r="F232" t="str">
            <v>R</v>
          </cell>
          <cell r="G232" t="str">
            <v>z</v>
          </cell>
          <cell r="H232">
            <v>45008</v>
          </cell>
          <cell r="I232" t="str">
            <v>OKT</v>
          </cell>
          <cell r="J232" t="str">
            <v>OKT</v>
          </cell>
          <cell r="L232" t="str">
            <v>T</v>
          </cell>
          <cell r="Q232" t="str">
            <v>HE-SZS-4B</v>
          </cell>
          <cell r="R232">
            <v>1</v>
          </cell>
          <cell r="T232">
            <v>20</v>
          </cell>
        </row>
        <row r="233">
          <cell r="B233" t="str">
            <v>HE-SZS-4B</v>
          </cell>
          <cell r="C233" t="str">
            <v>Vlado Hanc</v>
          </cell>
          <cell r="D233">
            <v>944936021</v>
          </cell>
          <cell r="E233" t="str">
            <v>vladko4445@gmail.com</v>
          </cell>
          <cell r="F233" t="str">
            <v>R</v>
          </cell>
          <cell r="G233" t="str">
            <v>z</v>
          </cell>
          <cell r="H233">
            <v>45008</v>
          </cell>
          <cell r="L233" t="str">
            <v>T</v>
          </cell>
          <cell r="Q233" t="str">
            <v>HE-SZS-4B</v>
          </cell>
          <cell r="R233">
            <v>1</v>
          </cell>
          <cell r="T233">
            <v>20</v>
          </cell>
        </row>
        <row r="234">
          <cell r="B234" t="str">
            <v>Holic-SOS-5HA (5r)</v>
          </cell>
          <cell r="C234" t="str">
            <v>Marcel Iuras</v>
          </cell>
          <cell r="D234">
            <v>950460271</v>
          </cell>
          <cell r="E234" t="str">
            <v>marcel.iurass@gmail.com</v>
          </cell>
          <cell r="F234" t="str">
            <v>K</v>
          </cell>
          <cell r="G234" t="str">
            <v>z</v>
          </cell>
          <cell r="H234">
            <v>44972</v>
          </cell>
          <cell r="I234" t="str">
            <v>MAJ</v>
          </cell>
          <cell r="J234" t="str">
            <v>SEP</v>
          </cell>
          <cell r="L234" t="str">
            <v>T</v>
          </cell>
          <cell r="M234" t="str">
            <v>SB A</v>
          </cell>
          <cell r="Q234" t="str">
            <v>Holic-SOS-5HA (5r)</v>
          </cell>
          <cell r="R234">
            <v>1</v>
          </cell>
          <cell r="T234">
            <v>20</v>
          </cell>
        </row>
        <row r="235">
          <cell r="B235" t="str">
            <v>Hurbanovo-SPS-4A</v>
          </cell>
          <cell r="C235" t="str">
            <v>Vivien Bilková</v>
          </cell>
          <cell r="D235">
            <v>948135265</v>
          </cell>
          <cell r="E235" t="str">
            <v>vivien.bilkova@gmail.com</v>
          </cell>
          <cell r="F235" t="str">
            <v>K</v>
          </cell>
          <cell r="G235" t="str">
            <v>z</v>
          </cell>
          <cell r="I235" t="str">
            <v>MAj</v>
          </cell>
          <cell r="J235" t="str">
            <v>JUN</v>
          </cell>
          <cell r="L235" t="str">
            <v>T</v>
          </cell>
          <cell r="M235" t="str">
            <v>MSB</v>
          </cell>
          <cell r="O235" t="str">
            <v>2S</v>
          </cell>
          <cell r="Q235" t="str">
            <v>Hurbanovo-SPS-4A</v>
          </cell>
          <cell r="R235">
            <v>1</v>
          </cell>
          <cell r="T235">
            <v>20</v>
          </cell>
        </row>
        <row r="236">
          <cell r="B236" t="str">
            <v>IPD-SOSV-4V</v>
          </cell>
          <cell r="C236" t="str">
            <v>Zuzana Sádecká</v>
          </cell>
          <cell r="D236">
            <v>907505650</v>
          </cell>
          <cell r="E236" t="str">
            <v>sadeckazuzana01@gmail.com</v>
          </cell>
          <cell r="F236" t="str">
            <v>K</v>
          </cell>
          <cell r="G236" t="str">
            <v>z</v>
          </cell>
          <cell r="H236">
            <v>44994</v>
          </cell>
          <cell r="I236" t="str">
            <v>MAR</v>
          </cell>
          <cell r="J236" t="str">
            <v>MAJ</v>
          </cell>
          <cell r="L236" t="str">
            <v>T</v>
          </cell>
          <cell r="M236" t="str">
            <v>MSB</v>
          </cell>
          <cell r="N236" t="str">
            <v>F</v>
          </cell>
          <cell r="O236" t="str">
            <v>PD</v>
          </cell>
          <cell r="Q236" t="str">
            <v>IPD-SOSV-4V</v>
          </cell>
          <cell r="R236">
            <v>1</v>
          </cell>
          <cell r="T236">
            <v>20</v>
          </cell>
        </row>
        <row r="237">
          <cell r="B237" t="str">
            <v>IPD-SOSV-4V1</v>
          </cell>
          <cell r="C237" t="str">
            <v>Bianka Veszelovská</v>
          </cell>
          <cell r="D237">
            <v>903154932</v>
          </cell>
          <cell r="E237" t="str">
            <v>biankaveszelovszka@icloud.com</v>
          </cell>
          <cell r="F237" t="str">
            <v>K</v>
          </cell>
          <cell r="G237" t="str">
            <v>z</v>
          </cell>
          <cell r="I237" t="str">
            <v>JUN</v>
          </cell>
          <cell r="J237" t="str">
            <v>JUL</v>
          </cell>
          <cell r="K237" t="str">
            <v>JUN</v>
          </cell>
          <cell r="L237" t="str">
            <v>T</v>
          </cell>
          <cell r="Q237" t="str">
            <v>IPD-SOSV-4V1</v>
          </cell>
          <cell r="R237">
            <v>1</v>
          </cell>
          <cell r="T237">
            <v>20</v>
          </cell>
        </row>
        <row r="238">
          <cell r="B238" t="str">
            <v>KA-OAS-4MP</v>
          </cell>
          <cell r="C238" t="str">
            <v>Daniela Szabová</v>
          </cell>
          <cell r="D238">
            <v>944672671</v>
          </cell>
          <cell r="E238" t="str">
            <v>szabova2005@gmail.com</v>
          </cell>
          <cell r="F238" t="str">
            <v>K</v>
          </cell>
          <cell r="G238" t="str">
            <v>z</v>
          </cell>
          <cell r="H238">
            <v>44998</v>
          </cell>
          <cell r="I238" t="str">
            <v>MAj</v>
          </cell>
          <cell r="J238" t="str">
            <v>JUN</v>
          </cell>
          <cell r="L238" t="str">
            <v>T</v>
          </cell>
          <cell r="Q238" t="str">
            <v>KA-OAS-4MP</v>
          </cell>
          <cell r="R238">
            <v>1</v>
          </cell>
          <cell r="T238">
            <v>20</v>
          </cell>
        </row>
        <row r="239">
          <cell r="B239" t="str">
            <v>KE-EG-5B (5r)</v>
          </cell>
          <cell r="C239" t="str">
            <v>Noemi Semková</v>
          </cell>
          <cell r="D239">
            <v>917184192</v>
          </cell>
          <cell r="E239" t="str">
            <v>noemi.semkova@gmail.com</v>
          </cell>
          <cell r="F239" t="str">
            <v>R</v>
          </cell>
          <cell r="G239" t="str">
            <v>z</v>
          </cell>
          <cell r="H239">
            <v>44985</v>
          </cell>
          <cell r="I239" t="str">
            <v>JUN</v>
          </cell>
          <cell r="J239" t="str">
            <v>JUN</v>
          </cell>
          <cell r="K239" t="str">
            <v>MAJ</v>
          </cell>
          <cell r="L239" t="str">
            <v>T</v>
          </cell>
          <cell r="M239" t="str">
            <v>MSB</v>
          </cell>
          <cell r="Q239" t="str">
            <v>KE-EG-5B (5r)</v>
          </cell>
          <cell r="R239">
            <v>1</v>
          </cell>
          <cell r="T239">
            <v>20</v>
          </cell>
        </row>
        <row r="240">
          <cell r="B240" t="str">
            <v>KE-FUTURUM-5KB</v>
          </cell>
          <cell r="C240" t="str">
            <v>Ivana Hajdušeková</v>
          </cell>
          <cell r="D240">
            <v>904819995</v>
          </cell>
          <cell r="E240" t="str">
            <v>ivkahajdusekova@gmail.com</v>
          </cell>
          <cell r="G240" t="str">
            <v>z</v>
          </cell>
          <cell r="H240">
            <v>45016</v>
          </cell>
          <cell r="I240" t="str">
            <v>MAJ</v>
          </cell>
          <cell r="J240" t="str">
            <v>JUN</v>
          </cell>
          <cell r="L240" t="str">
            <v>T</v>
          </cell>
          <cell r="Q240" t="str">
            <v>KE-FUTURUM-5KB</v>
          </cell>
          <cell r="R240">
            <v>1</v>
          </cell>
          <cell r="T240">
            <v>20</v>
          </cell>
        </row>
        <row r="241">
          <cell r="B241" t="str">
            <v>KE-GA-4A</v>
          </cell>
          <cell r="C241" t="str">
            <v>Katarína Čechová</v>
          </cell>
          <cell r="D241">
            <v>904605308</v>
          </cell>
          <cell r="E241" t="str">
            <v>k.cechova@galeje.sk</v>
          </cell>
          <cell r="F241" t="str">
            <v>R</v>
          </cell>
          <cell r="G241" t="str">
            <v>z</v>
          </cell>
          <cell r="H241">
            <v>45013</v>
          </cell>
          <cell r="I241" t="str">
            <v>MAJ</v>
          </cell>
          <cell r="J241" t="str">
            <v>JUN</v>
          </cell>
          <cell r="L241" t="str">
            <v>T</v>
          </cell>
          <cell r="M241" t="str">
            <v>MSB</v>
          </cell>
          <cell r="N241" t="str">
            <v>F_peto</v>
          </cell>
          <cell r="Q241" t="str">
            <v>KE-GA-4A</v>
          </cell>
          <cell r="R241">
            <v>1</v>
          </cell>
          <cell r="T241">
            <v>20</v>
          </cell>
        </row>
        <row r="242">
          <cell r="B242" t="str">
            <v>KE-GA-OKT A</v>
          </cell>
          <cell r="C242" t="str">
            <v>Nina Legényová</v>
          </cell>
          <cell r="D242">
            <v>918273044</v>
          </cell>
          <cell r="E242" t="str">
            <v>n.legenyova@galeje.sk</v>
          </cell>
          <cell r="F242" t="str">
            <v>R</v>
          </cell>
          <cell r="G242" t="str">
            <v>z</v>
          </cell>
          <cell r="H242">
            <v>45008</v>
          </cell>
          <cell r="I242" t="str">
            <v>JUN</v>
          </cell>
          <cell r="J242" t="str">
            <v>JUN</v>
          </cell>
          <cell r="K242" t="str">
            <v>MAJ</v>
          </cell>
          <cell r="L242" t="str">
            <v>T</v>
          </cell>
          <cell r="M242" t="str">
            <v>MSB</v>
          </cell>
          <cell r="O242" t="str">
            <v>PD</v>
          </cell>
          <cell r="Q242" t="str">
            <v>KE-GA-OKT A</v>
          </cell>
          <cell r="R242">
            <v>1</v>
          </cell>
          <cell r="T242">
            <v>20</v>
          </cell>
        </row>
        <row r="243">
          <cell r="B243" t="str">
            <v>KE-GMRS-4A</v>
          </cell>
          <cell r="C243" t="str">
            <v>Daniela Drotárová</v>
          </cell>
          <cell r="D243">
            <v>902449510</v>
          </cell>
          <cell r="E243" t="str">
            <v>drotarovaadaniela@gmail.com</v>
          </cell>
          <cell r="F243" t="str">
            <v>R</v>
          </cell>
          <cell r="G243" t="str">
            <v>z</v>
          </cell>
          <cell r="H243">
            <v>44978</v>
          </cell>
          <cell r="I243" t="str">
            <v>MAJ</v>
          </cell>
          <cell r="J243" t="str">
            <v>JUN</v>
          </cell>
          <cell r="L243" t="str">
            <v>T</v>
          </cell>
          <cell r="M243" t="str">
            <v>MSB</v>
          </cell>
          <cell r="N243" t="str">
            <v>F_peto</v>
          </cell>
          <cell r="Q243" t="str">
            <v>KE-GMRS-4A</v>
          </cell>
          <cell r="R243">
            <v>1</v>
          </cell>
          <cell r="T243">
            <v>20</v>
          </cell>
        </row>
        <row r="244">
          <cell r="B244" t="str">
            <v>KE-GMRS-OKT</v>
          </cell>
          <cell r="C244" t="str">
            <v>Radoslava Weissová</v>
          </cell>
          <cell r="D244">
            <v>904645257</v>
          </cell>
          <cell r="E244" t="str">
            <v>radkaweiss@gmail.com</v>
          </cell>
          <cell r="F244" t="str">
            <v>R</v>
          </cell>
          <cell r="G244" t="str">
            <v>z</v>
          </cell>
          <cell r="H244">
            <v>44980</v>
          </cell>
          <cell r="I244" t="str">
            <v>MAJ</v>
          </cell>
          <cell r="J244" t="str">
            <v>MAJ</v>
          </cell>
          <cell r="K244" t="str">
            <v>MAJ</v>
          </cell>
          <cell r="L244" t="str">
            <v>T</v>
          </cell>
          <cell r="M244" t="str">
            <v>MSB</v>
          </cell>
          <cell r="N244" t="str">
            <v>F_peto</v>
          </cell>
          <cell r="O244" t="str">
            <v>PD</v>
          </cell>
          <cell r="Q244" t="str">
            <v>KE-GMRS-OKT</v>
          </cell>
          <cell r="R244">
            <v>1</v>
          </cell>
          <cell r="T244">
            <v>20</v>
          </cell>
        </row>
        <row r="245">
          <cell r="B245" t="str">
            <v>KE-GMRS-OKT</v>
          </cell>
          <cell r="C245" t="str">
            <v>Alexandra Orosová</v>
          </cell>
          <cell r="D245">
            <v>911816816</v>
          </cell>
          <cell r="E245" t="str">
            <v>lexi.orosova@gmail.com</v>
          </cell>
          <cell r="F245" t="str">
            <v>R</v>
          </cell>
          <cell r="G245" t="str">
            <v>z</v>
          </cell>
          <cell r="L245" t="str">
            <v>T</v>
          </cell>
          <cell r="Q245" t="str">
            <v>KE-GMRS-OKT</v>
          </cell>
          <cell r="R245">
            <v>1</v>
          </cell>
          <cell r="T245">
            <v>20</v>
          </cell>
        </row>
        <row r="246">
          <cell r="B246" t="str">
            <v>KE-GOPAT-4A</v>
          </cell>
          <cell r="C246" t="str">
            <v>Petra Jančijová</v>
          </cell>
          <cell r="D246">
            <v>907952311</v>
          </cell>
          <cell r="E246" t="str">
            <v>petka.jancij@gmail.com</v>
          </cell>
          <cell r="F246" t="str">
            <v>R</v>
          </cell>
          <cell r="G246" t="str">
            <v>z</v>
          </cell>
          <cell r="H246">
            <v>44984</v>
          </cell>
          <cell r="I246" t="str">
            <v>JUN</v>
          </cell>
          <cell r="J246" t="str">
            <v>AUG</v>
          </cell>
          <cell r="L246" t="str">
            <v>T</v>
          </cell>
          <cell r="M246" t="str">
            <v>MSB</v>
          </cell>
          <cell r="N246" t="str">
            <v>F_peto</v>
          </cell>
          <cell r="Q246" t="str">
            <v>KE-GOPAT-4A</v>
          </cell>
          <cell r="R246">
            <v>1</v>
          </cell>
          <cell r="T246">
            <v>20</v>
          </cell>
        </row>
        <row r="247">
          <cell r="B247" t="str">
            <v>KE-GOPAT-5AB (5r)</v>
          </cell>
          <cell r="C247" t="str">
            <v>Sofia Ballová</v>
          </cell>
          <cell r="D247">
            <v>904958362</v>
          </cell>
          <cell r="E247" t="str">
            <v>sofiaballova@gmail.com</v>
          </cell>
          <cell r="F247" t="str">
            <v>R</v>
          </cell>
          <cell r="G247" t="str">
            <v>z</v>
          </cell>
          <cell r="H247">
            <v>45016</v>
          </cell>
          <cell r="I247" t="str">
            <v>MAJ</v>
          </cell>
          <cell r="J247" t="str">
            <v>JUN</v>
          </cell>
          <cell r="K247" t="str">
            <v>MAJ</v>
          </cell>
          <cell r="L247" t="str">
            <v>T</v>
          </cell>
          <cell r="M247" t="str">
            <v>MSB</v>
          </cell>
          <cell r="Q247" t="str">
            <v>KE-GOPAT-5AB (5r)</v>
          </cell>
          <cell r="R247">
            <v>1</v>
          </cell>
          <cell r="T247">
            <v>20</v>
          </cell>
        </row>
        <row r="248">
          <cell r="B248" t="str">
            <v>KE-GOPAT-5NB (5r)</v>
          </cell>
          <cell r="C248" t="str">
            <v>Tamara Tilliščáková</v>
          </cell>
          <cell r="D248">
            <v>908586011</v>
          </cell>
          <cell r="E248" t="str">
            <v xml:space="preserve">tamarka.tiliscak@gmail.com </v>
          </cell>
          <cell r="F248" t="str">
            <v>R</v>
          </cell>
          <cell r="G248" t="str">
            <v>z</v>
          </cell>
          <cell r="H248">
            <v>44978</v>
          </cell>
          <cell r="I248" t="str">
            <v>MAJ</v>
          </cell>
          <cell r="J248" t="str">
            <v>JUN</v>
          </cell>
          <cell r="K248" t="str">
            <v>MAJ</v>
          </cell>
          <cell r="L248" t="str">
            <v>T</v>
          </cell>
          <cell r="M248" t="str">
            <v>MSB</v>
          </cell>
          <cell r="Q248" t="str">
            <v>KE-GOPAT-5NB (5r)</v>
          </cell>
          <cell r="R248">
            <v>1</v>
          </cell>
          <cell r="T248">
            <v>20</v>
          </cell>
        </row>
        <row r="249">
          <cell r="B249" t="str">
            <v>KE-GOPAT-5NB (5r)</v>
          </cell>
          <cell r="C249" t="str">
            <v>Klaudia Richnavská</v>
          </cell>
          <cell r="D249">
            <v>949561875</v>
          </cell>
          <cell r="E249" t="str">
            <v>1klaudia.richnavska1@gmail.com</v>
          </cell>
          <cell r="F249" t="str">
            <v>R</v>
          </cell>
          <cell r="G249" t="str">
            <v>z</v>
          </cell>
          <cell r="L249" t="str">
            <v>T</v>
          </cell>
          <cell r="Q249" t="str">
            <v>KE-GOPAT-5NB (5r)</v>
          </cell>
          <cell r="R249">
            <v>1</v>
          </cell>
          <cell r="T249">
            <v>20</v>
          </cell>
        </row>
        <row r="250">
          <cell r="B250" t="str">
            <v>KE-GPM-4B</v>
          </cell>
          <cell r="C250" t="str">
            <v>Silvia Janitorová</v>
          </cell>
          <cell r="D250">
            <v>911757888</v>
          </cell>
          <cell r="E250" t="str">
            <v>sisisisi.jan@gmail.com</v>
          </cell>
          <cell r="F250" t="str">
            <v>K</v>
          </cell>
          <cell r="G250" t="str">
            <v>z</v>
          </cell>
          <cell r="H250">
            <v>44984</v>
          </cell>
          <cell r="I250" t="str">
            <v>MAJ</v>
          </cell>
          <cell r="J250" t="str">
            <v>JUN</v>
          </cell>
          <cell r="K250" t="str">
            <v>MAJ</v>
          </cell>
          <cell r="L250" t="str">
            <v>T</v>
          </cell>
          <cell r="M250" t="str">
            <v>MSB</v>
          </cell>
          <cell r="O250" t="str">
            <v>2S</v>
          </cell>
          <cell r="Q250" t="str">
            <v>KE-GPM-4B</v>
          </cell>
          <cell r="R250">
            <v>1</v>
          </cell>
          <cell r="T250">
            <v>20</v>
          </cell>
        </row>
        <row r="251">
          <cell r="B251" t="str">
            <v>KE-GPM-4C</v>
          </cell>
          <cell r="C251" t="str">
            <v>Nina Vancáková</v>
          </cell>
          <cell r="D251">
            <v>908550371</v>
          </cell>
          <cell r="E251" t="str">
            <v>ninavanca@gmail.com</v>
          </cell>
          <cell r="F251" t="str">
            <v>K</v>
          </cell>
          <cell r="G251" t="str">
            <v>z</v>
          </cell>
          <cell r="H251">
            <v>44984</v>
          </cell>
          <cell r="I251" t="str">
            <v>JUN</v>
          </cell>
          <cell r="J251" t="str">
            <v>MAR</v>
          </cell>
          <cell r="K251" t="str">
            <v>MAR</v>
          </cell>
          <cell r="L251" t="str">
            <v>T</v>
          </cell>
          <cell r="M251" t="str">
            <v>MSB</v>
          </cell>
          <cell r="N251" t="str">
            <v>F_peto</v>
          </cell>
          <cell r="O251" t="str">
            <v>PD</v>
          </cell>
          <cell r="Q251" t="str">
            <v>KE-GPM-4C</v>
          </cell>
          <cell r="R251">
            <v>1</v>
          </cell>
          <cell r="T251">
            <v>20</v>
          </cell>
        </row>
        <row r="252">
          <cell r="B252" t="str">
            <v>KE-GPM-5AA (5r)</v>
          </cell>
          <cell r="C252" t="str">
            <v>Ema Maková</v>
          </cell>
          <cell r="D252">
            <v>908572495</v>
          </cell>
          <cell r="E252" t="str">
            <v>emkamakova100@gmail.com</v>
          </cell>
          <cell r="F252" t="str">
            <v>K</v>
          </cell>
          <cell r="G252" t="str">
            <v>z</v>
          </cell>
          <cell r="H252">
            <v>44984</v>
          </cell>
          <cell r="I252" t="str">
            <v>JUN</v>
          </cell>
          <cell r="J252" t="str">
            <v>OKT</v>
          </cell>
          <cell r="K252" t="str">
            <v>OKT</v>
          </cell>
          <cell r="L252" t="str">
            <v>T</v>
          </cell>
          <cell r="M252" t="str">
            <v>MSB</v>
          </cell>
          <cell r="Q252" t="str">
            <v>KE-GPM-5AA (5r)</v>
          </cell>
          <cell r="R252">
            <v>1</v>
          </cell>
          <cell r="T252">
            <v>20</v>
          </cell>
        </row>
        <row r="253">
          <cell r="B253" t="str">
            <v>KE-GPM-5SB (5r)</v>
          </cell>
          <cell r="C253" t="str">
            <v>Simona Mihaličová</v>
          </cell>
          <cell r="D253">
            <v>948551165</v>
          </cell>
          <cell r="E253" t="str">
            <v>simona.mihalicova@gmail.com</v>
          </cell>
          <cell r="F253" t="str">
            <v>K</v>
          </cell>
          <cell r="G253" t="str">
            <v>z</v>
          </cell>
          <cell r="H253">
            <v>45016</v>
          </cell>
          <cell r="I253" t="str">
            <v>MAJ</v>
          </cell>
          <cell r="J253" t="str">
            <v>JUN</v>
          </cell>
          <cell r="K253" t="str">
            <v>MAJ</v>
          </cell>
          <cell r="L253" t="str">
            <v>T_9_1_nechcu</v>
          </cell>
          <cell r="M253" t="str">
            <v>MSB</v>
          </cell>
          <cell r="Q253" t="str">
            <v>KE-GPM-5SB (5r)</v>
          </cell>
          <cell r="R253">
            <v>1</v>
          </cell>
          <cell r="T253">
            <v>0</v>
          </cell>
        </row>
        <row r="254">
          <cell r="B254" t="str">
            <v>KE-GPOS-4C</v>
          </cell>
          <cell r="C254" t="str">
            <v>Karin Prokopová</v>
          </cell>
          <cell r="D254">
            <v>917237935</v>
          </cell>
          <cell r="E254" t="str">
            <v>karinprokopova343@gmail.com</v>
          </cell>
          <cell r="F254" t="str">
            <v>R</v>
          </cell>
          <cell r="G254" t="str">
            <v>z</v>
          </cell>
          <cell r="H254">
            <v>44986</v>
          </cell>
          <cell r="I254" t="str">
            <v>JUN</v>
          </cell>
          <cell r="J254" t="str">
            <v>JUN</v>
          </cell>
          <cell r="K254" t="str">
            <v>MAJ</v>
          </cell>
          <cell r="L254" t="str">
            <v>T</v>
          </cell>
          <cell r="M254" t="str">
            <v>MSB</v>
          </cell>
          <cell r="Q254" t="str">
            <v>KE-GPOS-4C</v>
          </cell>
          <cell r="R254">
            <v>1</v>
          </cell>
          <cell r="T254">
            <v>20</v>
          </cell>
        </row>
        <row r="255">
          <cell r="B255" t="str">
            <v>KE-GPOS-4D</v>
          </cell>
          <cell r="C255" t="str">
            <v>Matej Fedák</v>
          </cell>
          <cell r="D255">
            <v>917726903</v>
          </cell>
          <cell r="E255" t="str">
            <v>matejfedak71@gmail.com</v>
          </cell>
          <cell r="F255" t="str">
            <v>R</v>
          </cell>
          <cell r="G255" t="str">
            <v>z</v>
          </cell>
          <cell r="I255" t="str">
            <v>MAJ</v>
          </cell>
          <cell r="J255" t="str">
            <v>SEP</v>
          </cell>
          <cell r="L255" t="str">
            <v>T</v>
          </cell>
          <cell r="M255" t="str">
            <v>MSB</v>
          </cell>
          <cell r="N255" t="str">
            <v>F_peto</v>
          </cell>
          <cell r="Q255" t="str">
            <v>KE-GPOS-4D</v>
          </cell>
          <cell r="R255">
            <v>1</v>
          </cell>
          <cell r="T255">
            <v>20</v>
          </cell>
        </row>
        <row r="256">
          <cell r="B256" t="str">
            <v>KE-GPOS-4D</v>
          </cell>
          <cell r="C256" t="str">
            <v>Peter Nemec</v>
          </cell>
          <cell r="D256">
            <v>904667527</v>
          </cell>
          <cell r="E256" t="str">
            <v>peternemec144@gmail.com</v>
          </cell>
          <cell r="F256" t="str">
            <v>R</v>
          </cell>
          <cell r="G256" t="str">
            <v>z</v>
          </cell>
          <cell r="L256" t="str">
            <v>T</v>
          </cell>
          <cell r="Q256" t="str">
            <v>KE-GPOS-4D</v>
          </cell>
          <cell r="R256">
            <v>1</v>
          </cell>
          <cell r="T256">
            <v>20</v>
          </cell>
        </row>
        <row r="257">
          <cell r="B257" t="str">
            <v>KE-GPREMON-4A</v>
          </cell>
          <cell r="C257" t="str">
            <v>Ľudka Regendová</v>
          </cell>
          <cell r="D257">
            <v>907709277</v>
          </cell>
          <cell r="E257" t="str">
            <v>ludkaregendova@gmail.com</v>
          </cell>
          <cell r="F257" t="str">
            <v>K</v>
          </cell>
          <cell r="G257" t="str">
            <v>z</v>
          </cell>
          <cell r="H257">
            <v>44985</v>
          </cell>
          <cell r="I257" t="str">
            <v>MAJ</v>
          </cell>
          <cell r="J257" t="str">
            <v>JUN</v>
          </cell>
          <cell r="K257" t="str">
            <v>MAR</v>
          </cell>
          <cell r="L257" t="str">
            <v>T</v>
          </cell>
          <cell r="M257" t="str">
            <v>MSB</v>
          </cell>
          <cell r="N257" t="str">
            <v>F_peto</v>
          </cell>
          <cell r="O257" t="str">
            <v>2S</v>
          </cell>
          <cell r="Q257" t="str">
            <v>KE-GPREMON-4A</v>
          </cell>
          <cell r="R257">
            <v>1</v>
          </cell>
          <cell r="T257">
            <v>20</v>
          </cell>
        </row>
        <row r="258">
          <cell r="B258" t="str">
            <v>KE-GPREMON-4A</v>
          </cell>
          <cell r="C258" t="str">
            <v>Marek Suchovič</v>
          </cell>
          <cell r="D258">
            <v>915417239</v>
          </cell>
          <cell r="E258" t="str">
            <v>junior.mareks@gmail.com</v>
          </cell>
          <cell r="F258" t="str">
            <v>K</v>
          </cell>
          <cell r="G258" t="str">
            <v>z</v>
          </cell>
          <cell r="H258">
            <v>44985</v>
          </cell>
          <cell r="L258" t="str">
            <v>T</v>
          </cell>
          <cell r="Q258" t="str">
            <v>KE-GPREMON-4A</v>
          </cell>
          <cell r="R258">
            <v>1</v>
          </cell>
          <cell r="T258">
            <v>20</v>
          </cell>
        </row>
        <row r="259">
          <cell r="B259" t="str">
            <v>KE-GSROB-4A</v>
          </cell>
          <cell r="C259" t="str">
            <v>Tomáš Gaja</v>
          </cell>
          <cell r="D259">
            <v>904211844</v>
          </cell>
          <cell r="E259" t="str">
            <v>tomi.drsnak32skola@gmail.com</v>
          </cell>
          <cell r="F259" t="str">
            <v>K</v>
          </cell>
          <cell r="G259" t="str">
            <v>z</v>
          </cell>
          <cell r="H259">
            <v>45016</v>
          </cell>
          <cell r="I259" t="str">
            <v>MAJ</v>
          </cell>
          <cell r="J259" t="str">
            <v>JUN</v>
          </cell>
          <cell r="K259" t="str">
            <v>MAJ</v>
          </cell>
          <cell r="L259" t="str">
            <v>T</v>
          </cell>
          <cell r="M259" t="str">
            <v>SB B</v>
          </cell>
          <cell r="Q259" t="str">
            <v>KE-GSROB-4A</v>
          </cell>
          <cell r="R259">
            <v>1</v>
          </cell>
          <cell r="T259">
            <v>20</v>
          </cell>
        </row>
        <row r="260">
          <cell r="B260" t="str">
            <v>KE-GSROB-4C</v>
          </cell>
          <cell r="C260" t="str">
            <v>Lucia Chyliková</v>
          </cell>
          <cell r="D260">
            <v>940719176</v>
          </cell>
          <cell r="E260" t="str">
            <v>lucia.chylikova@gmail.com</v>
          </cell>
          <cell r="F260" t="str">
            <v>K</v>
          </cell>
          <cell r="G260" t="str">
            <v>z</v>
          </cell>
          <cell r="H260">
            <v>44985</v>
          </cell>
          <cell r="I260" t="str">
            <v>MAJ</v>
          </cell>
          <cell r="J260" t="str">
            <v>JUN</v>
          </cell>
          <cell r="K260" t="str">
            <v>MAJ</v>
          </cell>
          <cell r="L260" t="str">
            <v>T</v>
          </cell>
          <cell r="Q260" t="str">
            <v>KE-GSROB-4C</v>
          </cell>
          <cell r="R260">
            <v>1</v>
          </cell>
          <cell r="T260">
            <v>20</v>
          </cell>
        </row>
        <row r="261">
          <cell r="B261" t="str">
            <v>KE-GSROB-4C</v>
          </cell>
          <cell r="C261" t="str">
            <v>Daniela Hrabovská</v>
          </cell>
          <cell r="D261">
            <v>904674230</v>
          </cell>
          <cell r="E261" t="str">
            <v>daniela.hrabovska2005@gmail.com</v>
          </cell>
          <cell r="F261" t="str">
            <v>K</v>
          </cell>
          <cell r="G261" t="str">
            <v>z</v>
          </cell>
          <cell r="H261">
            <v>44985</v>
          </cell>
          <cell r="L261" t="str">
            <v>T</v>
          </cell>
          <cell r="Q261" t="str">
            <v>KE-GSROB-4C</v>
          </cell>
          <cell r="R261">
            <v>1</v>
          </cell>
          <cell r="T261">
            <v>20</v>
          </cell>
        </row>
        <row r="262">
          <cell r="B262" t="str">
            <v>KE-GSROB-4D</v>
          </cell>
          <cell r="C262" t="str">
            <v>Ivana Voľanská</v>
          </cell>
          <cell r="D262">
            <v>911963763</v>
          </cell>
          <cell r="E262" t="str">
            <v>i.volanska1@gmail.com</v>
          </cell>
          <cell r="F262" t="str">
            <v>K</v>
          </cell>
          <cell r="G262" t="str">
            <v>z</v>
          </cell>
          <cell r="H262">
            <v>44986</v>
          </cell>
          <cell r="I262" t="str">
            <v>MAJ</v>
          </cell>
          <cell r="J262" t="str">
            <v>JUN</v>
          </cell>
          <cell r="L262" t="str">
            <v>T</v>
          </cell>
          <cell r="M262" t="str">
            <v>MSB</v>
          </cell>
          <cell r="Q262" t="str">
            <v>KE-GSROB-4D</v>
          </cell>
          <cell r="R262">
            <v>1</v>
          </cell>
          <cell r="T262">
            <v>20</v>
          </cell>
        </row>
        <row r="263">
          <cell r="B263" t="str">
            <v>KE-GSROB-4D</v>
          </cell>
          <cell r="C263" t="str">
            <v>Adam Kubiš</v>
          </cell>
          <cell r="D263">
            <v>918213480</v>
          </cell>
          <cell r="E263" t="str">
            <v>adamkubis2005@gmail.com</v>
          </cell>
          <cell r="F263" t="str">
            <v>K</v>
          </cell>
          <cell r="G263" t="str">
            <v>z</v>
          </cell>
          <cell r="H263">
            <v>44986</v>
          </cell>
          <cell r="L263" t="str">
            <v>T</v>
          </cell>
          <cell r="Q263" t="str">
            <v>KE-GSROB-4D</v>
          </cell>
          <cell r="R263">
            <v>1</v>
          </cell>
          <cell r="T263">
            <v>20</v>
          </cell>
        </row>
        <row r="264">
          <cell r="B264" t="str">
            <v>KE-GsvKM-4AG</v>
          </cell>
          <cell r="C264" t="str">
            <v>Bianka Ňaršanská</v>
          </cell>
          <cell r="D264">
            <v>940122600</v>
          </cell>
          <cell r="E264" t="str">
            <v>bnarsanska@gmail.com</v>
          </cell>
          <cell r="F264" t="str">
            <v>K</v>
          </cell>
          <cell r="G264" t="str">
            <v>z</v>
          </cell>
          <cell r="H264">
            <v>45013</v>
          </cell>
          <cell r="I264" t="str">
            <v>MAJ</v>
          </cell>
          <cell r="J264" t="str">
            <v>JUN</v>
          </cell>
          <cell r="K264" t="str">
            <v>MAJ</v>
          </cell>
          <cell r="L264" t="str">
            <v>T</v>
          </cell>
          <cell r="M264" t="str">
            <v>MSB</v>
          </cell>
          <cell r="N264" t="str">
            <v>F_peto</v>
          </cell>
          <cell r="O264" t="str">
            <v>PD</v>
          </cell>
          <cell r="Q264" t="str">
            <v>KE-GsvKM-4AG</v>
          </cell>
          <cell r="R264">
            <v>1</v>
          </cell>
          <cell r="T264">
            <v>20</v>
          </cell>
        </row>
        <row r="265">
          <cell r="B265" t="str">
            <v>KE-GTA-4C</v>
          </cell>
          <cell r="C265" t="str">
            <v>Jakub Oravec</v>
          </cell>
          <cell r="D265">
            <v>904944684</v>
          </cell>
          <cell r="E265" t="str">
            <v>jakuboravec23@gmail.com</v>
          </cell>
          <cell r="F265" t="str">
            <v>K</v>
          </cell>
          <cell r="G265" t="str">
            <v>z</v>
          </cell>
          <cell r="H265">
            <v>45013</v>
          </cell>
          <cell r="I265" t="str">
            <v>JUN</v>
          </cell>
          <cell r="J265" t="str">
            <v>JUL</v>
          </cell>
          <cell r="L265" t="str">
            <v>T</v>
          </cell>
          <cell r="M265" t="str">
            <v>MSB</v>
          </cell>
          <cell r="N265" t="str">
            <v>F_peto</v>
          </cell>
          <cell r="O265" t="str">
            <v>2S</v>
          </cell>
          <cell r="Q265" t="str">
            <v>KE-GTA-4C</v>
          </cell>
          <cell r="R265">
            <v>1</v>
          </cell>
          <cell r="T265">
            <v>20</v>
          </cell>
        </row>
        <row r="266">
          <cell r="B266" t="str">
            <v>KE-GTA-4C</v>
          </cell>
          <cell r="C266" t="str">
            <v>Michal Macák</v>
          </cell>
          <cell r="D266">
            <v>902628502</v>
          </cell>
          <cell r="E266" t="str">
            <v>mchlmacak@gmail.com</v>
          </cell>
          <cell r="F266" t="str">
            <v>K</v>
          </cell>
          <cell r="G266" t="str">
            <v>z</v>
          </cell>
          <cell r="L266" t="str">
            <v>T</v>
          </cell>
          <cell r="Q266" t="str">
            <v>KE-GTA-4C</v>
          </cell>
          <cell r="R266">
            <v>1</v>
          </cell>
          <cell r="T266">
            <v>20</v>
          </cell>
        </row>
        <row r="267">
          <cell r="B267" t="str">
            <v>KE-GTREB-4A</v>
          </cell>
          <cell r="C267" t="str">
            <v xml:space="preserve">Karolína Lišcinská 										</v>
          </cell>
          <cell r="D267">
            <v>904919600</v>
          </cell>
          <cell r="E267" t="str">
            <v>karolinaliscinska@gmail.com</v>
          </cell>
          <cell r="F267" t="str">
            <v>K</v>
          </cell>
          <cell r="G267" t="str">
            <v>z</v>
          </cell>
          <cell r="H267">
            <v>45077</v>
          </cell>
          <cell r="I267" t="str">
            <v>MAJ</v>
          </cell>
          <cell r="J267" t="str">
            <v>JUN</v>
          </cell>
          <cell r="K267" t="str">
            <v>MAJ</v>
          </cell>
          <cell r="L267" t="str">
            <v>T</v>
          </cell>
          <cell r="M267" t="str">
            <v>SB B</v>
          </cell>
          <cell r="Q267" t="str">
            <v>KE-GTREB-4A</v>
          </cell>
          <cell r="R267">
            <v>1</v>
          </cell>
          <cell r="T267">
            <v>20</v>
          </cell>
        </row>
        <row r="268">
          <cell r="B268" t="str">
            <v>KE-GTREB-4A</v>
          </cell>
          <cell r="C268" t="str">
            <v>Eva Bučeková</v>
          </cell>
          <cell r="D268">
            <v>911258404</v>
          </cell>
          <cell r="E268" t="str">
            <v>evkabucekova1@gmail.com</v>
          </cell>
          <cell r="F268" t="str">
            <v>K</v>
          </cell>
          <cell r="G268" t="str">
            <v>z</v>
          </cell>
          <cell r="H268">
            <v>45077</v>
          </cell>
          <cell r="L268" t="str">
            <v>T</v>
          </cell>
          <cell r="M268" t="str">
            <v>SB B</v>
          </cell>
          <cell r="Q268" t="str">
            <v>KE-GTREB-4A</v>
          </cell>
          <cell r="R268">
            <v>1</v>
          </cell>
          <cell r="T268">
            <v>20</v>
          </cell>
        </row>
        <row r="269">
          <cell r="B269" t="str">
            <v>KE-GTREB-4A</v>
          </cell>
          <cell r="C269" t="str">
            <v>Vanesa Vaňurová</v>
          </cell>
          <cell r="D269">
            <v>944199799</v>
          </cell>
          <cell r="E269" t="str">
            <v>vanesavanurova25@gmail.com</v>
          </cell>
          <cell r="F269" t="str">
            <v>K</v>
          </cell>
          <cell r="G269" t="str">
            <v>z</v>
          </cell>
          <cell r="L269" t="str">
            <v>T</v>
          </cell>
          <cell r="Q269" t="str">
            <v>KE-GTREB-4A</v>
          </cell>
          <cell r="R269">
            <v>1</v>
          </cell>
          <cell r="T269">
            <v>20</v>
          </cell>
        </row>
        <row r="270">
          <cell r="B270" t="str">
            <v>KE-GTREB-5AB (5r)</v>
          </cell>
          <cell r="C270" t="str">
            <v>Emma Plavčková</v>
          </cell>
          <cell r="D270">
            <v>948477721</v>
          </cell>
          <cell r="E270" t="str">
            <v>eplavckova@gmail.com</v>
          </cell>
          <cell r="F270" t="str">
            <v>K</v>
          </cell>
          <cell r="G270" t="str">
            <v>z</v>
          </cell>
          <cell r="H270">
            <v>45013</v>
          </cell>
          <cell r="I270" t="str">
            <v>JUN</v>
          </cell>
          <cell r="J270" t="str">
            <v>JUL</v>
          </cell>
          <cell r="K270" t="str">
            <v>JUN</v>
          </cell>
          <cell r="L270" t="str">
            <v>T</v>
          </cell>
          <cell r="M270" t="str">
            <v>SB A</v>
          </cell>
          <cell r="Q270" t="str">
            <v>KE-GTREB-5AB (5r)</v>
          </cell>
          <cell r="R270">
            <v>1</v>
          </cell>
          <cell r="T270">
            <v>20</v>
          </cell>
        </row>
        <row r="271">
          <cell r="B271" t="str">
            <v>KE-GTREB-5BB (5r)</v>
          </cell>
          <cell r="C271" t="str">
            <v>Katarína Petrášová</v>
          </cell>
          <cell r="D271">
            <v>911500696</v>
          </cell>
          <cell r="E271" t="str">
            <v>katkapetrasova@icloud.com</v>
          </cell>
          <cell r="F271" t="str">
            <v>K</v>
          </cell>
          <cell r="G271" t="str">
            <v>z</v>
          </cell>
          <cell r="H271">
            <v>45014</v>
          </cell>
          <cell r="I271" t="str">
            <v>JUN</v>
          </cell>
          <cell r="J271" t="str">
            <v>JUN</v>
          </cell>
          <cell r="K271" t="str">
            <v>MAJ</v>
          </cell>
          <cell r="L271" t="str">
            <v>T</v>
          </cell>
          <cell r="M271" t="str">
            <v>MSB</v>
          </cell>
          <cell r="N271" t="str">
            <v>F_peto</v>
          </cell>
          <cell r="O271" t="str">
            <v>PD</v>
          </cell>
          <cell r="Q271" t="str">
            <v>KE-GTREB-5BB (5r)</v>
          </cell>
          <cell r="R271">
            <v>1</v>
          </cell>
          <cell r="T271">
            <v>20</v>
          </cell>
        </row>
        <row r="272">
          <cell r="B272" t="str">
            <v>KE-GTREB-OKT A</v>
          </cell>
          <cell r="C272" t="str">
            <v>Ivana Dorčáková</v>
          </cell>
          <cell r="D272">
            <v>950421828</v>
          </cell>
          <cell r="E272" t="str">
            <v>ivana.dorcakova@student.gt12.sk</v>
          </cell>
          <cell r="F272" t="str">
            <v>K</v>
          </cell>
          <cell r="G272" t="str">
            <v>z</v>
          </cell>
          <cell r="I272" t="str">
            <v>MAJ</v>
          </cell>
          <cell r="J272" t="str">
            <v>JUN</v>
          </cell>
          <cell r="K272" t="str">
            <v>MAJ</v>
          </cell>
          <cell r="L272" t="str">
            <v>T</v>
          </cell>
          <cell r="M272" t="str">
            <v>MSB</v>
          </cell>
          <cell r="Q272" t="str">
            <v>KE-GTREB-OKT A</v>
          </cell>
          <cell r="R272">
            <v>1</v>
          </cell>
          <cell r="T272">
            <v>20</v>
          </cell>
        </row>
        <row r="273">
          <cell r="B273" t="str">
            <v>KE-GTREB-OKT A</v>
          </cell>
          <cell r="C273" t="str">
            <v>Ema Ordzovenská</v>
          </cell>
          <cell r="D273">
            <v>904957848</v>
          </cell>
          <cell r="E273" t="str">
            <v>emaordz@gmail.com</v>
          </cell>
          <cell r="F273" t="str">
            <v>K</v>
          </cell>
          <cell r="G273" t="str">
            <v>z</v>
          </cell>
          <cell r="L273" t="str">
            <v>T</v>
          </cell>
          <cell r="Q273" t="str">
            <v>KE-GTREB-OKT A</v>
          </cell>
          <cell r="R273">
            <v>1</v>
          </cell>
          <cell r="T273">
            <v>20</v>
          </cell>
        </row>
        <row r="274">
          <cell r="B274" t="str">
            <v>KE-GTREB-OKT B</v>
          </cell>
          <cell r="C274" t="str">
            <v>Nikola Čundáková</v>
          </cell>
          <cell r="D274">
            <v>915882352</v>
          </cell>
          <cell r="E274" t="str">
            <v>nikolacundakova14@gmail.com</v>
          </cell>
          <cell r="F274" t="str">
            <v>K</v>
          </cell>
          <cell r="G274" t="str">
            <v>z</v>
          </cell>
          <cell r="H274">
            <v>45013</v>
          </cell>
          <cell r="I274" t="str">
            <v>MAJ</v>
          </cell>
          <cell r="J274" t="str">
            <v>JUN</v>
          </cell>
          <cell r="L274" t="str">
            <v>T</v>
          </cell>
          <cell r="M274" t="str">
            <v>MSB</v>
          </cell>
          <cell r="O274" t="str">
            <v>PD</v>
          </cell>
          <cell r="Q274" t="str">
            <v>KE-GTREB-OKT B</v>
          </cell>
          <cell r="R274">
            <v>1</v>
          </cell>
          <cell r="T274">
            <v>20</v>
          </cell>
        </row>
        <row r="275">
          <cell r="B275" t="str">
            <v>KE-GTREB-OKT B</v>
          </cell>
          <cell r="C275" t="str">
            <v>Dávid Sušina</v>
          </cell>
          <cell r="D275">
            <v>903359930</v>
          </cell>
          <cell r="E275" t="str">
            <v>dsusina747@gmail.com</v>
          </cell>
          <cell r="F275" t="str">
            <v>K</v>
          </cell>
          <cell r="G275" t="str">
            <v>z</v>
          </cell>
          <cell r="L275" t="str">
            <v>T</v>
          </cell>
          <cell r="Q275" t="str">
            <v>KE-GTREB-OKT B</v>
          </cell>
          <cell r="R275">
            <v>1</v>
          </cell>
          <cell r="T275">
            <v>20</v>
          </cell>
        </row>
        <row r="276">
          <cell r="B276" t="str">
            <v>KE-GTREB-OKT B</v>
          </cell>
          <cell r="C276" t="str">
            <v>Tomáš Muskovics</v>
          </cell>
          <cell r="D276">
            <v>903384686</v>
          </cell>
          <cell r="E276" t="str">
            <v>tomas.muskovics@gmail.com</v>
          </cell>
          <cell r="F276" t="str">
            <v>K</v>
          </cell>
          <cell r="G276" t="str">
            <v>z</v>
          </cell>
          <cell r="L276" t="str">
            <v>T</v>
          </cell>
          <cell r="Q276" t="str">
            <v>KE-GTREB-OKT B</v>
          </cell>
          <cell r="R276">
            <v>1</v>
          </cell>
          <cell r="T276">
            <v>20</v>
          </cell>
        </row>
        <row r="277">
          <cell r="B277" t="str">
            <v>KE-HAJT-5A (5r)</v>
          </cell>
          <cell r="C277" t="str">
            <v>Lucia Nižníková</v>
          </cell>
          <cell r="D277">
            <v>944948129</v>
          </cell>
          <cell r="E277" t="str">
            <v>niznikova201@gmail.com</v>
          </cell>
          <cell r="F277" t="str">
            <v>K</v>
          </cell>
          <cell r="G277" t="str">
            <v>z</v>
          </cell>
          <cell r="H277">
            <v>44978</v>
          </cell>
          <cell r="I277" t="str">
            <v>MAJ</v>
          </cell>
          <cell r="J277" t="str">
            <v>JUN</v>
          </cell>
          <cell r="K277" t="str">
            <v>APR</v>
          </cell>
          <cell r="L277" t="str">
            <v>T</v>
          </cell>
          <cell r="M277" t="str">
            <v>MSB</v>
          </cell>
          <cell r="N277" t="str">
            <v>F_peto</v>
          </cell>
          <cell r="O277" t="str">
            <v>PD</v>
          </cell>
          <cell r="Q277" t="str">
            <v>KE-HAJT-5A (5r)</v>
          </cell>
          <cell r="R277">
            <v>1</v>
          </cell>
          <cell r="T277">
            <v>20</v>
          </cell>
        </row>
        <row r="278">
          <cell r="B278" t="str">
            <v>KE-KONTIM-4A</v>
          </cell>
          <cell r="C278" t="str">
            <v>Alžbeta Hanačková</v>
          </cell>
          <cell r="D278">
            <v>907985076</v>
          </cell>
          <cell r="E278" t="str">
            <v>alzbetkahanackova@gmail.com</v>
          </cell>
          <cell r="F278" t="str">
            <v>R</v>
          </cell>
          <cell r="G278" t="str">
            <v>z</v>
          </cell>
          <cell r="H278">
            <v>44984</v>
          </cell>
          <cell r="I278" t="str">
            <v>MAR</v>
          </cell>
          <cell r="J278" t="str">
            <v>APR</v>
          </cell>
          <cell r="K278" t="str">
            <v>MAR</v>
          </cell>
          <cell r="L278" t="str">
            <v>T</v>
          </cell>
          <cell r="M278" t="str">
            <v>MSB</v>
          </cell>
          <cell r="N278" t="str">
            <v>F_peto</v>
          </cell>
          <cell r="O278" t="str">
            <v>2S</v>
          </cell>
          <cell r="Q278" t="str">
            <v>KE-KONTIM-4A</v>
          </cell>
          <cell r="R278">
            <v>1</v>
          </cell>
          <cell r="T278">
            <v>20</v>
          </cell>
        </row>
        <row r="279">
          <cell r="B279" t="str">
            <v>KE-KONZEX-4A</v>
          </cell>
          <cell r="C279" t="str">
            <v>Olívia Staviarska</v>
          </cell>
          <cell r="D279">
            <v>944274364</v>
          </cell>
          <cell r="E279" t="str">
            <v>olivia.staviarska0@gmail.com</v>
          </cell>
          <cell r="F279" t="str">
            <v>K</v>
          </cell>
          <cell r="G279" t="str">
            <v>z</v>
          </cell>
          <cell r="H279">
            <v>45251</v>
          </cell>
          <cell r="I279" t="str">
            <v>NOV</v>
          </cell>
          <cell r="J279" t="str">
            <v>SEP</v>
          </cell>
          <cell r="L279" t="str">
            <v>T</v>
          </cell>
          <cell r="M279" t="str">
            <v>SB A</v>
          </cell>
          <cell r="Q279" t="str">
            <v>KE-KONZEX-4A</v>
          </cell>
          <cell r="R279">
            <v>1</v>
          </cell>
          <cell r="T279">
            <v>20</v>
          </cell>
        </row>
        <row r="280">
          <cell r="B280" t="str">
            <v>KE-KONZEX-4A</v>
          </cell>
          <cell r="C280" t="str">
            <v>Vanesa Džuganová</v>
          </cell>
          <cell r="D280">
            <v>907543116</v>
          </cell>
          <cell r="E280" t="str">
            <v>vanessadzuganova@gmail.com</v>
          </cell>
          <cell r="F280" t="str">
            <v>K</v>
          </cell>
          <cell r="G280" t="str">
            <v>z</v>
          </cell>
          <cell r="H280">
            <v>44986</v>
          </cell>
          <cell r="J280" t="str">
            <v>SEP</v>
          </cell>
          <cell r="L280" t="str">
            <v>T</v>
          </cell>
          <cell r="M280" t="str">
            <v>MSB</v>
          </cell>
          <cell r="Q280" t="str">
            <v>KE-KONZEX-4A</v>
          </cell>
          <cell r="R280">
            <v>1</v>
          </cell>
          <cell r="T280">
            <v>20</v>
          </cell>
        </row>
        <row r="281">
          <cell r="B281" t="str">
            <v>KE-KONZEX-4A</v>
          </cell>
          <cell r="C281" t="str">
            <v>Katarína Pavluvčíková</v>
          </cell>
          <cell r="D281">
            <v>908547614</v>
          </cell>
          <cell r="E281" t="str">
            <v>katarina.pavluvcikova@gmail.com</v>
          </cell>
          <cell r="F281" t="str">
            <v>K</v>
          </cell>
          <cell r="G281" t="str">
            <v>z</v>
          </cell>
          <cell r="L281" t="str">
            <v>T</v>
          </cell>
          <cell r="Q281" t="str">
            <v>KE-KONZEX-4A</v>
          </cell>
          <cell r="R281">
            <v>1</v>
          </cell>
          <cell r="T281">
            <v>20</v>
          </cell>
        </row>
        <row r="282">
          <cell r="B282" t="str">
            <v>KE-OAP-4A</v>
          </cell>
          <cell r="C282" t="str">
            <v>Patrícia Mikolajová</v>
          </cell>
          <cell r="D282">
            <v>915126998</v>
          </cell>
          <cell r="E282" t="str">
            <v>patka.mikolajova@gmail.com</v>
          </cell>
          <cell r="F282" t="str">
            <v/>
          </cell>
          <cell r="G282" t="str">
            <v>z</v>
          </cell>
          <cell r="H282">
            <v>44999</v>
          </cell>
          <cell r="I282" t="str">
            <v>MAR</v>
          </cell>
          <cell r="J282" t="str">
            <v>APR</v>
          </cell>
          <cell r="K282" t="str">
            <v>MAR</v>
          </cell>
          <cell r="L282" t="str">
            <v>T</v>
          </cell>
          <cell r="M282" t="str">
            <v>MSB</v>
          </cell>
          <cell r="Q282" t="str">
            <v>KE-OAP-4A</v>
          </cell>
          <cell r="R282">
            <v>1</v>
          </cell>
          <cell r="T282">
            <v>20</v>
          </cell>
        </row>
        <row r="283">
          <cell r="B283" t="str">
            <v>KE-OAP-4B</v>
          </cell>
          <cell r="C283" t="str">
            <v>Noemi Luckaiová</v>
          </cell>
          <cell r="D283">
            <v>907446095</v>
          </cell>
          <cell r="E283" t="str">
            <v>noemiluckaiova@gmail.com</v>
          </cell>
          <cell r="F283" t="str">
            <v>K</v>
          </cell>
          <cell r="G283" t="str">
            <v>z</v>
          </cell>
          <cell r="H283">
            <v>45013</v>
          </cell>
          <cell r="I283" t="str">
            <v>MAJ</v>
          </cell>
          <cell r="J283" t="str">
            <v>JUN</v>
          </cell>
          <cell r="L283" t="str">
            <v>T</v>
          </cell>
          <cell r="N283" t="str">
            <v>F_peto</v>
          </cell>
          <cell r="Q283" t="str">
            <v>KE-OAP-4B</v>
          </cell>
          <cell r="R283">
            <v>1</v>
          </cell>
          <cell r="T283">
            <v>20</v>
          </cell>
        </row>
        <row r="284">
          <cell r="B284" t="str">
            <v>KE-OAW-4A</v>
          </cell>
          <cell r="C284" t="str">
            <v xml:space="preserve">Karolína Kišová </v>
          </cell>
          <cell r="D284">
            <v>902456139</v>
          </cell>
          <cell r="E284" t="str">
            <v>Karolina.Kisova@oake.sk</v>
          </cell>
          <cell r="F284" t="str">
            <v>K</v>
          </cell>
          <cell r="G284" t="str">
            <v>z</v>
          </cell>
          <cell r="H284">
            <v>44980</v>
          </cell>
          <cell r="I284" t="str">
            <v>FEB</v>
          </cell>
          <cell r="J284" t="str">
            <v>MAR</v>
          </cell>
          <cell r="K284" t="str">
            <v>FEB</v>
          </cell>
          <cell r="M284" t="str">
            <v>SB A</v>
          </cell>
          <cell r="Q284" t="str">
            <v/>
          </cell>
          <cell r="R284">
            <v>0</v>
          </cell>
          <cell r="T284">
            <v>0</v>
          </cell>
        </row>
        <row r="285">
          <cell r="B285" t="str">
            <v>KE-OAW-4A</v>
          </cell>
          <cell r="C285" t="str">
            <v>Daniel Draganovský</v>
          </cell>
          <cell r="D285">
            <v>948857549</v>
          </cell>
          <cell r="E285" t="str">
            <v>daniel.draganovsky@oake.sk</v>
          </cell>
          <cell r="F285" t="str">
            <v>K</v>
          </cell>
          <cell r="G285" t="str">
            <v>z</v>
          </cell>
          <cell r="H285">
            <v>44980</v>
          </cell>
          <cell r="Q285" t="str">
            <v/>
          </cell>
          <cell r="R285">
            <v>0</v>
          </cell>
          <cell r="T285">
            <v>0</v>
          </cell>
        </row>
        <row r="286">
          <cell r="B286" t="str">
            <v>KE-OAW-4B</v>
          </cell>
          <cell r="C286" t="str">
            <v>Jakub Pačai</v>
          </cell>
          <cell r="D286">
            <v>944624440</v>
          </cell>
          <cell r="E286" t="str">
            <v>jakubko.pacai@gmail.com</v>
          </cell>
          <cell r="F286" t="str">
            <v>K</v>
          </cell>
          <cell r="G286" t="str">
            <v>z</v>
          </cell>
          <cell r="H286">
            <v>44986</v>
          </cell>
          <cell r="I286" t="str">
            <v>MAR</v>
          </cell>
          <cell r="J286" t="str">
            <v>APR</v>
          </cell>
          <cell r="L286" t="str">
            <v>T</v>
          </cell>
          <cell r="M286" t="str">
            <v>MSB</v>
          </cell>
          <cell r="N286" t="str">
            <v>F_peto</v>
          </cell>
          <cell r="O286" t="str">
            <v>2S</v>
          </cell>
          <cell r="Q286" t="str">
            <v>KE-OAW-4B</v>
          </cell>
          <cell r="R286">
            <v>1</v>
          </cell>
          <cell r="T286">
            <v>20</v>
          </cell>
        </row>
        <row r="287">
          <cell r="B287" t="str">
            <v>KE-OAW-4C</v>
          </cell>
          <cell r="C287" t="str">
            <v>Laura Čisovská</v>
          </cell>
          <cell r="D287">
            <v>917115504</v>
          </cell>
          <cell r="E287" t="str">
            <v>cisovskalaura@gmail.com</v>
          </cell>
          <cell r="F287" t="str">
            <v>K</v>
          </cell>
          <cell r="G287" t="str">
            <v>z</v>
          </cell>
          <cell r="H287">
            <v>44982</v>
          </cell>
          <cell r="I287" t="str">
            <v>MAR</v>
          </cell>
          <cell r="J287" t="str">
            <v>MAR</v>
          </cell>
          <cell r="K287" t="str">
            <v>MAR</v>
          </cell>
          <cell r="L287" t="str">
            <v>T</v>
          </cell>
          <cell r="M287" t="str">
            <v>MSB</v>
          </cell>
          <cell r="O287" t="str">
            <v>PD</v>
          </cell>
          <cell r="Q287" t="str">
            <v>KE-OAW-4C</v>
          </cell>
          <cell r="R287">
            <v>1</v>
          </cell>
          <cell r="T287">
            <v>20</v>
          </cell>
        </row>
        <row r="288">
          <cell r="B288" t="str">
            <v>KE-OAW-4C</v>
          </cell>
          <cell r="C288" t="str">
            <v>Ján Oliver Kuľha</v>
          </cell>
          <cell r="D288">
            <v>944818782</v>
          </cell>
          <cell r="E288" t="str">
            <v>kulhajan4@gmail.com</v>
          </cell>
          <cell r="F288" t="str">
            <v>K</v>
          </cell>
          <cell r="G288" t="str">
            <v>z</v>
          </cell>
          <cell r="H288">
            <v>44982</v>
          </cell>
          <cell r="L288" t="str">
            <v>T</v>
          </cell>
          <cell r="Q288" t="str">
            <v>KE-OAW-4C</v>
          </cell>
          <cell r="R288">
            <v>1</v>
          </cell>
          <cell r="T288">
            <v>20</v>
          </cell>
        </row>
        <row r="289">
          <cell r="B289" t="str">
            <v>KE-OAW-5D (5r)</v>
          </cell>
          <cell r="C289" t="str">
            <v>Nikola Godušová</v>
          </cell>
          <cell r="D289">
            <v>904082512</v>
          </cell>
          <cell r="E289" t="str">
            <v>nikolkagodusova@gmail.com</v>
          </cell>
          <cell r="F289" t="str">
            <v>R</v>
          </cell>
          <cell r="G289" t="str">
            <v>z</v>
          </cell>
          <cell r="H289">
            <v>44984</v>
          </cell>
          <cell r="I289" t="str">
            <v>MAJ</v>
          </cell>
          <cell r="J289" t="str">
            <v>JUN</v>
          </cell>
          <cell r="K289" t="str">
            <v>MAJ</v>
          </cell>
          <cell r="L289" t="str">
            <v>T</v>
          </cell>
          <cell r="M289" t="str">
            <v>MSB</v>
          </cell>
          <cell r="O289" t="str">
            <v>PD</v>
          </cell>
          <cell r="Q289" t="str">
            <v>KE-OAW-5D (5r)</v>
          </cell>
          <cell r="R289">
            <v>1</v>
          </cell>
          <cell r="T289">
            <v>20</v>
          </cell>
        </row>
        <row r="290">
          <cell r="B290" t="str">
            <v>KE-OAW-5E (5r)</v>
          </cell>
          <cell r="C290" t="str">
            <v>Mário Ferencz</v>
          </cell>
          <cell r="D290">
            <v>944639424</v>
          </cell>
          <cell r="E290" t="str">
            <v>ferenczmario@gmail.com</v>
          </cell>
          <cell r="F290" t="str">
            <v>K</v>
          </cell>
          <cell r="G290" t="str">
            <v>z</v>
          </cell>
          <cell r="H290">
            <v>44979</v>
          </cell>
          <cell r="I290" t="str">
            <v>MAJ</v>
          </cell>
          <cell r="J290" t="str">
            <v>JUN</v>
          </cell>
          <cell r="K290" t="str">
            <v>MAJ</v>
          </cell>
          <cell r="L290" t="str">
            <v>T</v>
          </cell>
          <cell r="M290" t="str">
            <v>MSB</v>
          </cell>
          <cell r="N290" t="str">
            <v>F_peto</v>
          </cell>
          <cell r="Q290" t="str">
            <v>KE-OAW-5E (5r)</v>
          </cell>
          <cell r="R290">
            <v>1</v>
          </cell>
          <cell r="T290">
            <v>20</v>
          </cell>
        </row>
        <row r="291">
          <cell r="B291" t="str">
            <v>KE-SG-5B (5r)</v>
          </cell>
          <cell r="C291" t="str">
            <v>Kristína Šariczká</v>
          </cell>
          <cell r="D291">
            <v>948108127</v>
          </cell>
          <cell r="E291" t="str">
            <v>sariczka_k@katkinpark.sk</v>
          </cell>
          <cell r="F291" t="str">
            <v>K</v>
          </cell>
          <cell r="G291" t="str">
            <v>z</v>
          </cell>
          <cell r="H291">
            <v>45015</v>
          </cell>
          <cell r="I291" t="str">
            <v>MAJ</v>
          </cell>
          <cell r="J291" t="str">
            <v>JUL</v>
          </cell>
          <cell r="K291" t="str">
            <v>JUN</v>
          </cell>
          <cell r="L291" t="str">
            <v>T</v>
          </cell>
          <cell r="M291" t="str">
            <v>MSB</v>
          </cell>
          <cell r="Q291" t="str">
            <v>KE-SG-5B (5r)</v>
          </cell>
          <cell r="R291">
            <v>1</v>
          </cell>
          <cell r="T291">
            <v>20</v>
          </cell>
        </row>
        <row r="292">
          <cell r="B292" t="str">
            <v>KE-SG-5B (5r)</v>
          </cell>
          <cell r="C292" t="str">
            <v>Barbora Vargová</v>
          </cell>
          <cell r="D292">
            <v>907111013</v>
          </cell>
          <cell r="E292" t="str">
            <v>barby.vargova1710@gmail.com</v>
          </cell>
          <cell r="F292" t="str">
            <v>K</v>
          </cell>
          <cell r="G292" t="str">
            <v>z</v>
          </cell>
          <cell r="H292">
            <v>45015</v>
          </cell>
          <cell r="L292" t="str">
            <v>T</v>
          </cell>
          <cell r="Q292" t="str">
            <v>KE-SG-5B (5r)</v>
          </cell>
          <cell r="R292">
            <v>1</v>
          </cell>
          <cell r="T292">
            <v>20</v>
          </cell>
        </row>
        <row r="293">
          <cell r="B293" t="str">
            <v>KE-SOSBOC-4DM</v>
          </cell>
          <cell r="C293" t="str">
            <v>Dominika Strompová</v>
          </cell>
          <cell r="D293">
            <v>915058360</v>
          </cell>
          <cell r="E293" t="str">
            <v>dstrompova@gmail.com</v>
          </cell>
          <cell r="F293" t="str">
            <v>K</v>
          </cell>
          <cell r="G293" t="str">
            <v>z</v>
          </cell>
          <cell r="H293">
            <v>45013</v>
          </cell>
          <cell r="I293" t="str">
            <v>MAJ</v>
          </cell>
          <cell r="J293" t="str">
            <v>JUN</v>
          </cell>
          <cell r="L293" t="str">
            <v>T</v>
          </cell>
          <cell r="M293" t="str">
            <v>MSB</v>
          </cell>
          <cell r="Q293" t="str">
            <v>KE-SOSBOC-4DM</v>
          </cell>
          <cell r="R293">
            <v>1</v>
          </cell>
          <cell r="T293">
            <v>20</v>
          </cell>
        </row>
        <row r="294">
          <cell r="B294" t="str">
            <v>KE-SOSG-4A</v>
          </cell>
          <cell r="C294" t="str">
            <v>Lukáš Bláha</v>
          </cell>
          <cell r="D294">
            <v>944098830</v>
          </cell>
          <cell r="E294" t="str">
            <v>blahalucas@gmail.com</v>
          </cell>
          <cell r="F294" t="str">
            <v>K</v>
          </cell>
          <cell r="G294" t="str">
            <v>z</v>
          </cell>
          <cell r="H294">
            <v>45103</v>
          </cell>
          <cell r="I294" t="str">
            <v>JUN</v>
          </cell>
          <cell r="J294" t="str">
            <v>JUL</v>
          </cell>
          <cell r="K294" t="str">
            <v>JUN</v>
          </cell>
          <cell r="L294" t="str">
            <v>T</v>
          </cell>
          <cell r="M294" t="str">
            <v>MSB</v>
          </cell>
          <cell r="N294" t="str">
            <v>F_peto</v>
          </cell>
          <cell r="Q294" t="str">
            <v>KE-SOSG-4A</v>
          </cell>
          <cell r="R294">
            <v>1</v>
          </cell>
          <cell r="T294">
            <v>20</v>
          </cell>
        </row>
        <row r="295">
          <cell r="B295" t="str">
            <v>KE-SOSG-4A</v>
          </cell>
          <cell r="C295" t="str">
            <v>Simona Šarossyová</v>
          </cell>
          <cell r="D295">
            <v>908264636</v>
          </cell>
          <cell r="E295" t="str">
            <v>sarossyovasimona@gmail.com</v>
          </cell>
          <cell r="F295" t="str">
            <v>K</v>
          </cell>
          <cell r="G295" t="str">
            <v>z</v>
          </cell>
          <cell r="L295" t="str">
            <v>T</v>
          </cell>
          <cell r="Q295" t="str">
            <v>KE-SOSG-4A</v>
          </cell>
          <cell r="R295">
            <v>1</v>
          </cell>
          <cell r="T295">
            <v>20</v>
          </cell>
        </row>
        <row r="296">
          <cell r="B296" t="str">
            <v>KE-SOSG-4I</v>
          </cell>
          <cell r="C296" t="str">
            <v>Tatiana Tomášková</v>
          </cell>
          <cell r="D296">
            <v>908500632</v>
          </cell>
          <cell r="E296" t="str">
            <v>tatianatomaskova2004@gmail.com</v>
          </cell>
          <cell r="F296" t="str">
            <v>K</v>
          </cell>
          <cell r="G296" t="str">
            <v>z</v>
          </cell>
          <cell r="H296">
            <v>45008</v>
          </cell>
          <cell r="I296" t="str">
            <v>MAR</v>
          </cell>
          <cell r="J296" t="str">
            <v>APR</v>
          </cell>
          <cell r="K296" t="str">
            <v>MAR</v>
          </cell>
          <cell r="L296" t="str">
            <v>T</v>
          </cell>
          <cell r="N296" t="str">
            <v>F_peto</v>
          </cell>
          <cell r="Q296" t="str">
            <v>KE-SOSG-4I</v>
          </cell>
          <cell r="R296">
            <v>1</v>
          </cell>
          <cell r="T296">
            <v>20</v>
          </cell>
        </row>
        <row r="297">
          <cell r="B297" t="str">
            <v>KE-SOSOSTR-4B</v>
          </cell>
          <cell r="C297" t="str">
            <v>Peter Olejár</v>
          </cell>
          <cell r="D297">
            <v>948330630</v>
          </cell>
          <cell r="E297" t="str">
            <v>petrik.olejar@gmail.com</v>
          </cell>
          <cell r="F297" t="str">
            <v>R</v>
          </cell>
          <cell r="G297" t="str">
            <v>z</v>
          </cell>
          <cell r="H297">
            <v>45020</v>
          </cell>
          <cell r="I297" t="str">
            <v>MAJ</v>
          </cell>
          <cell r="J297" t="str">
            <v>JUL</v>
          </cell>
          <cell r="K297" t="str">
            <v>SEP</v>
          </cell>
          <cell r="L297" t="str">
            <v>T</v>
          </cell>
          <cell r="M297" t="str">
            <v>MSB</v>
          </cell>
          <cell r="Q297" t="str">
            <v>KE-SOSOSTR-4B</v>
          </cell>
          <cell r="R297">
            <v>1</v>
          </cell>
          <cell r="T297">
            <v>20</v>
          </cell>
        </row>
        <row r="298">
          <cell r="B298" t="str">
            <v>KE-SOSOSTR-4C</v>
          </cell>
          <cell r="C298" t="str">
            <v>Nina Čipkalová</v>
          </cell>
          <cell r="D298">
            <v>944358216</v>
          </cell>
          <cell r="E298" t="str">
            <v>ninka.cipkalova@gmail.com</v>
          </cell>
          <cell r="F298" t="str">
            <v>R</v>
          </cell>
          <cell r="G298" t="str">
            <v>z</v>
          </cell>
          <cell r="H298">
            <v>45009</v>
          </cell>
          <cell r="I298" t="str">
            <v>MAJ</v>
          </cell>
          <cell r="J298" t="str">
            <v>JUN</v>
          </cell>
          <cell r="L298" t="str">
            <v>T</v>
          </cell>
          <cell r="M298" t="str">
            <v>MSB</v>
          </cell>
          <cell r="N298" t="str">
            <v>F_peto</v>
          </cell>
          <cell r="O298" t="str">
            <v>PD</v>
          </cell>
          <cell r="Q298" t="str">
            <v>KE-SOSOSTR-4C</v>
          </cell>
          <cell r="R298">
            <v>1</v>
          </cell>
          <cell r="T298">
            <v>20</v>
          </cell>
        </row>
        <row r="299">
          <cell r="B299" t="str">
            <v>KE-SOSOSTR-4D</v>
          </cell>
          <cell r="C299" t="str">
            <v>Alexander Varga</v>
          </cell>
          <cell r="D299">
            <v>917249339</v>
          </cell>
          <cell r="E299" t="str">
            <v>alechi303@gmail.com</v>
          </cell>
          <cell r="F299" t="str">
            <v>R</v>
          </cell>
          <cell r="G299" t="str">
            <v>z</v>
          </cell>
          <cell r="H299">
            <v>45009</v>
          </cell>
          <cell r="I299" t="str">
            <v>MAJ</v>
          </cell>
          <cell r="J299" t="str">
            <v>JUN</v>
          </cell>
          <cell r="K299" t="str">
            <v>MAJ</v>
          </cell>
          <cell r="L299" t="str">
            <v>T</v>
          </cell>
          <cell r="M299" t="str">
            <v>MSB</v>
          </cell>
          <cell r="N299" t="str">
            <v>F_peto</v>
          </cell>
          <cell r="O299" t="str">
            <v>2S</v>
          </cell>
          <cell r="Q299" t="str">
            <v>KE-SOSOSTR-4D</v>
          </cell>
          <cell r="R299">
            <v>1</v>
          </cell>
          <cell r="T299">
            <v>20</v>
          </cell>
        </row>
        <row r="300">
          <cell r="B300" t="str">
            <v>KE-SOST-4A</v>
          </cell>
          <cell r="C300" t="str">
            <v>Anna Varechová</v>
          </cell>
          <cell r="D300">
            <v>904979301</v>
          </cell>
          <cell r="E300" t="str">
            <v>annavarechova6@gmail.com</v>
          </cell>
          <cell r="F300" t="str">
            <v>R</v>
          </cell>
          <cell r="G300" t="str">
            <v>z</v>
          </cell>
          <cell r="H300">
            <v>44984</v>
          </cell>
          <cell r="I300" t="str">
            <v>APR</v>
          </cell>
          <cell r="J300" t="str">
            <v>APR</v>
          </cell>
          <cell r="L300" t="str">
            <v>T</v>
          </cell>
          <cell r="M300" t="str">
            <v>MSB</v>
          </cell>
          <cell r="N300" t="str">
            <v>F_peto</v>
          </cell>
          <cell r="O300" t="str">
            <v>PD</v>
          </cell>
          <cell r="Q300" t="str">
            <v>KE-SOST-4A</v>
          </cell>
          <cell r="R300">
            <v>1</v>
          </cell>
          <cell r="T300">
            <v>20</v>
          </cell>
        </row>
        <row r="301">
          <cell r="B301" t="str">
            <v>KE-SOSV-4A</v>
          </cell>
          <cell r="C301" t="str">
            <v>Bibiana Vojtková</v>
          </cell>
          <cell r="D301">
            <v>915260191</v>
          </cell>
          <cell r="E301" t="str">
            <v>bib.voj66@gmail.com</v>
          </cell>
          <cell r="F301" t="str">
            <v>K</v>
          </cell>
          <cell r="G301" t="str">
            <v>z</v>
          </cell>
          <cell r="H301">
            <v>45013</v>
          </cell>
          <cell r="I301" t="str">
            <v>SEP</v>
          </cell>
          <cell r="J301" t="str">
            <v xml:space="preserve">NOV </v>
          </cell>
          <cell r="L301" t="str">
            <v>T</v>
          </cell>
          <cell r="Q301" t="str">
            <v>KE-SOSV-4A</v>
          </cell>
          <cell r="R301">
            <v>1</v>
          </cell>
          <cell r="T301">
            <v>20</v>
          </cell>
        </row>
        <row r="302">
          <cell r="B302" t="str">
            <v>KE-SOSV-4B</v>
          </cell>
          <cell r="C302" t="str">
            <v>Silvia Bednárová</v>
          </cell>
          <cell r="D302">
            <v>948039540</v>
          </cell>
          <cell r="E302" t="str">
            <v>silvikabednarova6@gmail.com</v>
          </cell>
          <cell r="F302" t="str">
            <v>K</v>
          </cell>
          <cell r="H302">
            <v>45199</v>
          </cell>
          <cell r="I302" t="str">
            <v>SEP</v>
          </cell>
          <cell r="J302" t="str">
            <v>OKT</v>
          </cell>
          <cell r="K302" t="str">
            <v>OKT</v>
          </cell>
          <cell r="L302" t="str">
            <v>T</v>
          </cell>
          <cell r="Q302" t="str">
            <v>KE-SOSV-4B</v>
          </cell>
          <cell r="R302">
            <v>1</v>
          </cell>
          <cell r="T302">
            <v>20</v>
          </cell>
        </row>
        <row r="303">
          <cell r="B303" t="str">
            <v>KE-SOSV-4B</v>
          </cell>
          <cell r="C303" t="str">
            <v>Rebeka Žeňuchová</v>
          </cell>
          <cell r="D303">
            <v>905935055</v>
          </cell>
          <cell r="E303" t="str">
            <v>rzenuchova@gmail.com</v>
          </cell>
          <cell r="F303" t="str">
            <v>K</v>
          </cell>
          <cell r="G303" t="str">
            <v/>
          </cell>
          <cell r="L303" t="str">
            <v>T</v>
          </cell>
          <cell r="Q303" t="str">
            <v>KE-SOSV-4B</v>
          </cell>
          <cell r="R303">
            <v>1</v>
          </cell>
          <cell r="T303">
            <v>20</v>
          </cell>
        </row>
        <row r="304">
          <cell r="B304" t="str">
            <v>KE-SOSV-4C</v>
          </cell>
          <cell r="C304" t="str">
            <v>Kristína Gorcovská</v>
          </cell>
          <cell r="D304">
            <v>940724489</v>
          </cell>
          <cell r="E304" t="str">
            <v>kgorcovska@gmail.com</v>
          </cell>
          <cell r="F304" t="str">
            <v>K</v>
          </cell>
          <cell r="G304" t="str">
            <v>z</v>
          </cell>
          <cell r="H304">
            <v>45010</v>
          </cell>
          <cell r="I304" t="str">
            <v>MAJ</v>
          </cell>
          <cell r="J304" t="str">
            <v>JUN</v>
          </cell>
          <cell r="K304" t="str">
            <v>MAJ</v>
          </cell>
          <cell r="L304" t="str">
            <v>T</v>
          </cell>
          <cell r="M304" t="str">
            <v>MSB</v>
          </cell>
          <cell r="O304" t="str">
            <v>PD</v>
          </cell>
          <cell r="Q304" t="str">
            <v>KE-SOSV-4C</v>
          </cell>
          <cell r="R304">
            <v>1</v>
          </cell>
          <cell r="T304">
            <v>20</v>
          </cell>
        </row>
        <row r="305">
          <cell r="B305" t="str">
            <v>KE-SOSZ-4BD</v>
          </cell>
          <cell r="C305" t="str">
            <v>Dávid Rychnavský</v>
          </cell>
          <cell r="D305">
            <v>944443052</v>
          </cell>
          <cell r="E305" t="str">
            <v>davidrychnavsky@centrum.sk</v>
          </cell>
          <cell r="F305" t="str">
            <v>K</v>
          </cell>
          <cell r="G305" t="str">
            <v>z</v>
          </cell>
          <cell r="H305">
            <v>45021</v>
          </cell>
          <cell r="I305" t="str">
            <v>JUN</v>
          </cell>
          <cell r="J305" t="str">
            <v xml:space="preserve">NOV </v>
          </cell>
          <cell r="L305" t="str">
            <v>T</v>
          </cell>
          <cell r="M305" t="str">
            <v>SB A</v>
          </cell>
          <cell r="N305" t="str">
            <v>F_gergely</v>
          </cell>
          <cell r="Q305" t="str">
            <v>KE-SOSZ-4BD</v>
          </cell>
          <cell r="R305">
            <v>1</v>
          </cell>
          <cell r="T305">
            <v>20</v>
          </cell>
        </row>
        <row r="306">
          <cell r="B306" t="str">
            <v>KE-SOSZ-4KM</v>
          </cell>
          <cell r="C306" t="str">
            <v>Richard Holub</v>
          </cell>
          <cell r="D306">
            <v>940593953</v>
          </cell>
          <cell r="E306" t="str">
            <v>holub.richard03@gmail.com</v>
          </cell>
          <cell r="F306" t="str">
            <v>K</v>
          </cell>
          <cell r="G306" t="str">
            <v>z</v>
          </cell>
          <cell r="I306" t="str">
            <v>MAJ</v>
          </cell>
          <cell r="J306" t="str">
            <v>=</v>
          </cell>
          <cell r="L306" t="str">
            <v>T</v>
          </cell>
          <cell r="Q306" t="str">
            <v>KE-SOSZ-4KM</v>
          </cell>
          <cell r="R306">
            <v>1</v>
          </cell>
          <cell r="T306">
            <v>20</v>
          </cell>
        </row>
        <row r="307">
          <cell r="B307" t="str">
            <v>KE-SOSZ-4KM</v>
          </cell>
          <cell r="C307" t="str">
            <v>Laura Tazsejová</v>
          </cell>
          <cell r="D307">
            <v>911457247</v>
          </cell>
          <cell r="E307" t="str">
            <v>laurasti31@gmail.com</v>
          </cell>
          <cell r="F307" t="str">
            <v>K</v>
          </cell>
          <cell r="G307" t="str">
            <v>z</v>
          </cell>
          <cell r="L307" t="str">
            <v>T</v>
          </cell>
          <cell r="Q307" t="str">
            <v>KE-SOSZ-4KM</v>
          </cell>
          <cell r="R307">
            <v>1</v>
          </cell>
          <cell r="T307">
            <v>20</v>
          </cell>
        </row>
        <row r="308">
          <cell r="B308" t="str">
            <v>KE-SPED-4A</v>
          </cell>
          <cell r="C308" t="str">
            <v>Roman Džudžo</v>
          </cell>
          <cell r="D308">
            <v>911333301</v>
          </cell>
          <cell r="E308" t="str">
            <v>romandejka@gmail.com</v>
          </cell>
          <cell r="F308" t="str">
            <v/>
          </cell>
          <cell r="G308" t="str">
            <v>z</v>
          </cell>
          <cell r="H308">
            <v>45215</v>
          </cell>
          <cell r="I308" t="str">
            <v>OKT</v>
          </cell>
          <cell r="J308" t="str">
            <v>OKT</v>
          </cell>
          <cell r="L308" t="str">
            <v>T</v>
          </cell>
          <cell r="Q308" t="str">
            <v>KE-SPED-4A</v>
          </cell>
          <cell r="R308">
            <v>1</v>
          </cell>
          <cell r="T308">
            <v>20</v>
          </cell>
        </row>
        <row r="309">
          <cell r="B309" t="str">
            <v>KE-SPORT-4AG</v>
          </cell>
          <cell r="C309" t="str">
            <v>Ema Kolesárová</v>
          </cell>
          <cell r="D309">
            <v>910346732</v>
          </cell>
          <cell r="E309" t="str">
            <v>kolesarovaema@gmail.com</v>
          </cell>
          <cell r="F309" t="str">
            <v>R</v>
          </cell>
          <cell r="G309" t="str">
            <v>z</v>
          </cell>
          <cell r="I309" t="str">
            <v>MAJ</v>
          </cell>
          <cell r="J309" t="str">
            <v>JUN</v>
          </cell>
          <cell r="K309" t="str">
            <v>MAJ</v>
          </cell>
          <cell r="L309" t="str">
            <v>T</v>
          </cell>
          <cell r="M309" t="str">
            <v>MSB</v>
          </cell>
          <cell r="N309" t="str">
            <v>F_peto</v>
          </cell>
          <cell r="O309" t="str">
            <v>PD</v>
          </cell>
          <cell r="Q309" t="str">
            <v>KE-SPORT-4AG</v>
          </cell>
          <cell r="R309">
            <v>1</v>
          </cell>
          <cell r="T309">
            <v>20</v>
          </cell>
        </row>
        <row r="310">
          <cell r="B310" t="str">
            <v>KE-SPORT-4AM</v>
          </cell>
          <cell r="C310" t="str">
            <v>Pavol Kašpirin</v>
          </cell>
          <cell r="D310">
            <v>917956088</v>
          </cell>
          <cell r="E310" t="str">
            <v>Kasprisin.lovap@gmail.com</v>
          </cell>
          <cell r="F310" t="str">
            <v>R</v>
          </cell>
          <cell r="G310" t="str">
            <v/>
          </cell>
          <cell r="H310">
            <v>45194</v>
          </cell>
          <cell r="I310" t="str">
            <v>SEP</v>
          </cell>
          <cell r="J310" t="str">
            <v>SEP</v>
          </cell>
          <cell r="L310" t="str">
            <v>T</v>
          </cell>
          <cell r="N310" t="str">
            <v>F_gergely</v>
          </cell>
          <cell r="Q310" t="str">
            <v>KE-SPORT-4AM</v>
          </cell>
          <cell r="R310">
            <v>1</v>
          </cell>
          <cell r="T310">
            <v>20</v>
          </cell>
        </row>
        <row r="311">
          <cell r="B311" t="str">
            <v>KE-SPORT-4AM</v>
          </cell>
          <cell r="C311" t="str">
            <v>Katarína Hanzeľová</v>
          </cell>
          <cell r="D311">
            <v>905656549</v>
          </cell>
          <cell r="E311" t="str">
            <v>khanzelova@icloud.com</v>
          </cell>
          <cell r="F311" t="str">
            <v>R</v>
          </cell>
          <cell r="G311" t="str">
            <v/>
          </cell>
          <cell r="L311" t="str">
            <v>T</v>
          </cell>
          <cell r="Q311" t="str">
            <v>KE-SPORT-4AM</v>
          </cell>
          <cell r="R311">
            <v>1</v>
          </cell>
          <cell r="T311">
            <v>20</v>
          </cell>
        </row>
        <row r="312">
          <cell r="B312" t="str">
            <v>KE-SPORT-4BG</v>
          </cell>
          <cell r="C312" t="str">
            <v>Ľuboslava Olejníková</v>
          </cell>
          <cell r="D312">
            <v>907038658</v>
          </cell>
          <cell r="E312" t="str">
            <v>lubenka.o@gmail.com</v>
          </cell>
          <cell r="F312" t="str">
            <v>R</v>
          </cell>
          <cell r="G312" t="str">
            <v>z</v>
          </cell>
          <cell r="I312" t="str">
            <v>MAJ</v>
          </cell>
          <cell r="J312" t="str">
            <v>JUN</v>
          </cell>
          <cell r="K312" t="str">
            <v>MAJ</v>
          </cell>
          <cell r="L312" t="str">
            <v>T</v>
          </cell>
          <cell r="M312" t="str">
            <v>MSB</v>
          </cell>
          <cell r="N312" t="str">
            <v>F_peto</v>
          </cell>
          <cell r="Q312" t="str">
            <v>KE-SPORT-4BG</v>
          </cell>
          <cell r="R312">
            <v>1</v>
          </cell>
          <cell r="T312">
            <v>20</v>
          </cell>
        </row>
        <row r="313">
          <cell r="B313" t="str">
            <v>KE-SPSD-4D</v>
          </cell>
          <cell r="C313" t="str">
            <v>Viktória Čičilová</v>
          </cell>
          <cell r="D313">
            <v>904692329</v>
          </cell>
          <cell r="E313" t="str">
            <v>vbilldy@gmail.com</v>
          </cell>
          <cell r="F313" t="str">
            <v>R</v>
          </cell>
          <cell r="G313" t="str">
            <v>z</v>
          </cell>
          <cell r="H313">
            <v>44978</v>
          </cell>
          <cell r="I313" t="str">
            <v>MAJ</v>
          </cell>
          <cell r="J313" t="str">
            <v>JUN</v>
          </cell>
          <cell r="K313" t="str">
            <v>MAJ</v>
          </cell>
          <cell r="L313" t="str">
            <v>T</v>
          </cell>
          <cell r="M313" t="str">
            <v>MSB</v>
          </cell>
          <cell r="N313" t="str">
            <v>F_peto</v>
          </cell>
          <cell r="O313" t="str">
            <v>PD</v>
          </cell>
          <cell r="Q313" t="str">
            <v>KE-SPSD-4D</v>
          </cell>
          <cell r="R313">
            <v>1</v>
          </cell>
          <cell r="T313">
            <v>20</v>
          </cell>
        </row>
        <row r="314">
          <cell r="B314" t="str">
            <v>KE-SPSD-4D</v>
          </cell>
          <cell r="C314" t="str">
            <v>Eva Šalamonová</v>
          </cell>
          <cell r="D314">
            <v>915421636</v>
          </cell>
          <cell r="F314" t="str">
            <v>R</v>
          </cell>
          <cell r="G314" t="str">
            <v>z</v>
          </cell>
          <cell r="L314" t="str">
            <v>T</v>
          </cell>
          <cell r="Q314" t="str">
            <v>KE-SPSD-4D</v>
          </cell>
          <cell r="R314">
            <v>1</v>
          </cell>
          <cell r="T314">
            <v>20</v>
          </cell>
        </row>
        <row r="315">
          <cell r="B315" t="str">
            <v>KE-SPSD-4D</v>
          </cell>
          <cell r="C315" t="str">
            <v>Ema Groskopová</v>
          </cell>
          <cell r="D315">
            <v>911499123</v>
          </cell>
          <cell r="E315" t="str">
            <v>emkagros2005@gmail.com</v>
          </cell>
          <cell r="F315" t="str">
            <v>R</v>
          </cell>
          <cell r="G315" t="str">
            <v>z</v>
          </cell>
          <cell r="L315" t="str">
            <v>T</v>
          </cell>
          <cell r="Q315" t="str">
            <v>KE-SPSD-4D</v>
          </cell>
          <cell r="R315">
            <v>1</v>
          </cell>
          <cell r="T315">
            <v>20</v>
          </cell>
        </row>
        <row r="316">
          <cell r="B316" t="str">
            <v>KE-SPSE-4A</v>
          </cell>
          <cell r="C316" t="str">
            <v>Viktória Pipolyová</v>
          </cell>
          <cell r="D316">
            <v>949722794</v>
          </cell>
          <cell r="E316" t="str">
            <v>viktoria.pipolyova@gmail.com</v>
          </cell>
          <cell r="F316" t="str">
            <v>K</v>
          </cell>
          <cell r="G316" t="str">
            <v>z</v>
          </cell>
          <cell r="H316">
            <v>45015</v>
          </cell>
          <cell r="I316" t="str">
            <v>MAJ</v>
          </cell>
          <cell r="J316" t="str">
            <v>JUL</v>
          </cell>
          <cell r="K316" t="str">
            <v>MAJ</v>
          </cell>
          <cell r="L316" t="str">
            <v>T</v>
          </cell>
          <cell r="M316" t="str">
            <v>MSB</v>
          </cell>
          <cell r="N316" t="str">
            <v>F_peto</v>
          </cell>
          <cell r="Q316" t="str">
            <v>KE-SPSE-4A</v>
          </cell>
          <cell r="R316">
            <v>1</v>
          </cell>
          <cell r="T316">
            <v>20</v>
          </cell>
        </row>
        <row r="317">
          <cell r="B317" t="str">
            <v>KE-SPSE-4B</v>
          </cell>
          <cell r="C317" t="str">
            <v>Patrik Pavlišin</v>
          </cell>
          <cell r="D317">
            <v>907427249</v>
          </cell>
          <cell r="E317" t="str">
            <v>p.pavlisin05@gmail.com</v>
          </cell>
          <cell r="F317" t="str">
            <v>K</v>
          </cell>
          <cell r="G317" t="str">
            <v>z</v>
          </cell>
          <cell r="H317">
            <v>45012</v>
          </cell>
          <cell r="I317" t="str">
            <v>MAJ</v>
          </cell>
          <cell r="J317" t="str">
            <v>JUN</v>
          </cell>
          <cell r="L317" t="str">
            <v>T</v>
          </cell>
          <cell r="M317" t="str">
            <v>MSB</v>
          </cell>
          <cell r="Q317" t="str">
            <v>KE-SPSE-4B</v>
          </cell>
          <cell r="R317">
            <v>1</v>
          </cell>
          <cell r="T317">
            <v>20</v>
          </cell>
        </row>
        <row r="318">
          <cell r="B318" t="str">
            <v>KE-SPSE-4C</v>
          </cell>
          <cell r="C318" t="str">
            <v>Ladislav Andrejko</v>
          </cell>
          <cell r="D318">
            <v>948280708</v>
          </cell>
          <cell r="E318" t="str">
            <v>swataklp@gmail.com</v>
          </cell>
          <cell r="F318" t="str">
            <v>K</v>
          </cell>
          <cell r="G318" t="str">
            <v>z</v>
          </cell>
          <cell r="H318">
            <v>45013</v>
          </cell>
          <cell r="I318" t="str">
            <v>MAj</v>
          </cell>
          <cell r="J318" t="str">
            <v>JUN</v>
          </cell>
          <cell r="K318" t="str">
            <v>MAJ</v>
          </cell>
          <cell r="L318" t="str">
            <v>T</v>
          </cell>
          <cell r="M318" t="str">
            <v>MSB</v>
          </cell>
          <cell r="O318" t="str">
            <v>PD</v>
          </cell>
          <cell r="Q318" t="str">
            <v>KE-SPSE-4C</v>
          </cell>
          <cell r="R318">
            <v>1</v>
          </cell>
          <cell r="T318">
            <v>20</v>
          </cell>
        </row>
        <row r="319">
          <cell r="B319" t="str">
            <v>KE-SPSE-4D</v>
          </cell>
          <cell r="C319" t="str">
            <v>Martin Žudel</v>
          </cell>
          <cell r="D319">
            <v>948144780</v>
          </cell>
          <cell r="E319" t="str">
            <v>martinzudel@azet.sk</v>
          </cell>
          <cell r="F319" t="str">
            <v>K</v>
          </cell>
          <cell r="G319" t="str">
            <v>z</v>
          </cell>
          <cell r="H319">
            <v>45013</v>
          </cell>
          <cell r="I319" t="str">
            <v>MAJ</v>
          </cell>
          <cell r="J319" t="str">
            <v>JUN</v>
          </cell>
          <cell r="K319" t="str">
            <v>MAJ</v>
          </cell>
          <cell r="L319" t="str">
            <v>T</v>
          </cell>
          <cell r="M319" t="str">
            <v>MSB</v>
          </cell>
          <cell r="Q319" t="str">
            <v>KE-SPSE-4D</v>
          </cell>
          <cell r="R319">
            <v>1</v>
          </cell>
          <cell r="T319">
            <v>20</v>
          </cell>
        </row>
        <row r="320">
          <cell r="B320" t="str">
            <v>KE-SPSE-4E</v>
          </cell>
          <cell r="C320" t="str">
            <v>Samuel Dzurčanin</v>
          </cell>
          <cell r="D320">
            <v>911130387</v>
          </cell>
          <cell r="E320" t="str">
            <v>samueldzurcanin@gmail.com</v>
          </cell>
          <cell r="F320" t="str">
            <v>K</v>
          </cell>
          <cell r="G320" t="str">
            <v>z</v>
          </cell>
          <cell r="H320">
            <v>45013</v>
          </cell>
          <cell r="I320" t="str">
            <v>JUN</v>
          </cell>
          <cell r="J320" t="str">
            <v>OKT</v>
          </cell>
          <cell r="L320" t="str">
            <v>T</v>
          </cell>
          <cell r="Q320" t="str">
            <v>KE-SPSE-4E</v>
          </cell>
          <cell r="R320">
            <v>1</v>
          </cell>
          <cell r="T320">
            <v>20</v>
          </cell>
        </row>
        <row r="321">
          <cell r="B321" t="str">
            <v>KE-SPSE-4F</v>
          </cell>
          <cell r="C321" t="str">
            <v>Martin Seňo</v>
          </cell>
          <cell r="D321">
            <v>903383238</v>
          </cell>
          <cell r="E321" t="str">
            <v>martin.seno@student.spseke.sk</v>
          </cell>
          <cell r="F321" t="str">
            <v>K</v>
          </cell>
          <cell r="G321" t="str">
            <v>z</v>
          </cell>
          <cell r="H321">
            <v>45013</v>
          </cell>
          <cell r="I321" t="str">
            <v>MAJ</v>
          </cell>
          <cell r="J321" t="str">
            <v>JUN</v>
          </cell>
          <cell r="K321" t="str">
            <v>MAJ</v>
          </cell>
          <cell r="L321" t="str">
            <v>T</v>
          </cell>
          <cell r="M321" t="str">
            <v>MSB</v>
          </cell>
          <cell r="Q321" t="str">
            <v>KE-SPSE-4F</v>
          </cell>
          <cell r="R321">
            <v>1</v>
          </cell>
          <cell r="T321">
            <v>20</v>
          </cell>
        </row>
        <row r="322">
          <cell r="B322" t="str">
            <v>KE-SPSSaG-4A</v>
          </cell>
          <cell r="C322" t="str">
            <v>Alexandra Žuffová</v>
          </cell>
          <cell r="D322">
            <v>950287886</v>
          </cell>
          <cell r="E322" t="str">
            <v>alexandrazuffova05@gmail.com</v>
          </cell>
          <cell r="F322" t="str">
            <v>K</v>
          </cell>
          <cell r="G322" t="str">
            <v>z</v>
          </cell>
          <cell r="H322">
            <v>44984</v>
          </cell>
          <cell r="I322" t="str">
            <v>FEB</v>
          </cell>
          <cell r="J322" t="str">
            <v>APR</v>
          </cell>
          <cell r="K322" t="str">
            <v>MAR</v>
          </cell>
          <cell r="L322" t="str">
            <v>T</v>
          </cell>
          <cell r="M322" t="str">
            <v>MSB</v>
          </cell>
          <cell r="N322" t="str">
            <v>F_peto</v>
          </cell>
          <cell r="Q322" t="str">
            <v>KE-SPSSaG-4A</v>
          </cell>
          <cell r="R322">
            <v>1</v>
          </cell>
          <cell r="T322">
            <v>20</v>
          </cell>
        </row>
        <row r="323">
          <cell r="B323" t="str">
            <v>KE-SPSSaG-4B</v>
          </cell>
          <cell r="C323" t="str">
            <v>Barbora Fedáková</v>
          </cell>
          <cell r="D323">
            <v>948358361</v>
          </cell>
          <cell r="E323" t="str">
            <v>fedakova.barbora12@gmail.com</v>
          </cell>
          <cell r="F323" t="str">
            <v>K</v>
          </cell>
          <cell r="G323" t="str">
            <v>z</v>
          </cell>
          <cell r="H323">
            <v>44981</v>
          </cell>
          <cell r="I323" t="str">
            <v>APR</v>
          </cell>
          <cell r="J323" t="str">
            <v>MAJ</v>
          </cell>
          <cell r="K323" t="str">
            <v>APR</v>
          </cell>
          <cell r="L323" t="str">
            <v>T</v>
          </cell>
          <cell r="M323" t="str">
            <v>MSB</v>
          </cell>
          <cell r="N323" t="str">
            <v>F_peto</v>
          </cell>
          <cell r="Q323" t="str">
            <v>KE-SPSSaG-4B</v>
          </cell>
          <cell r="R323">
            <v>1</v>
          </cell>
          <cell r="T323">
            <v>20</v>
          </cell>
        </row>
        <row r="324">
          <cell r="B324" t="str">
            <v>KE-SPSSTROJ-4B</v>
          </cell>
          <cell r="C324" t="str">
            <v>Filip Fedirko</v>
          </cell>
          <cell r="D324">
            <v>949890758</v>
          </cell>
          <cell r="E324" t="str">
            <v>filip.fedirko5@gmail.com</v>
          </cell>
          <cell r="F324" t="str">
            <v>K</v>
          </cell>
          <cell r="G324" t="str">
            <v>z</v>
          </cell>
          <cell r="H324">
            <v>45013</v>
          </cell>
          <cell r="I324" t="str">
            <v>MAJ</v>
          </cell>
          <cell r="J324" t="str">
            <v>JUN</v>
          </cell>
          <cell r="K324" t="str">
            <v>MAJ</v>
          </cell>
          <cell r="L324" t="str">
            <v>T</v>
          </cell>
          <cell r="M324" t="str">
            <v>MSB</v>
          </cell>
          <cell r="N324" t="str">
            <v>F_peto</v>
          </cell>
          <cell r="O324" t="str">
            <v>PD</v>
          </cell>
          <cell r="Q324" t="str">
            <v>KE-SPSSTROJ-4B</v>
          </cell>
          <cell r="R324">
            <v>1</v>
          </cell>
          <cell r="T324">
            <v>20</v>
          </cell>
        </row>
        <row r="325">
          <cell r="B325" t="str">
            <v>KE-SPSSTROJ-4C</v>
          </cell>
          <cell r="C325" t="str">
            <v>Patrik Jurčák</v>
          </cell>
          <cell r="D325">
            <v>940348336</v>
          </cell>
          <cell r="E325" t="str">
            <v>jasom274@gmail.com</v>
          </cell>
          <cell r="F325" t="str">
            <v>K</v>
          </cell>
          <cell r="G325" t="str">
            <v>z</v>
          </cell>
          <cell r="H325">
            <v>45013</v>
          </cell>
          <cell r="I325" t="str">
            <v>MAJ</v>
          </cell>
          <cell r="J325" t="str">
            <v>JUN</v>
          </cell>
          <cell r="L325" t="str">
            <v>T</v>
          </cell>
          <cell r="M325" t="str">
            <v>MSB</v>
          </cell>
          <cell r="N325" t="str">
            <v>F_peto</v>
          </cell>
          <cell r="O325" t="str">
            <v>PD</v>
          </cell>
          <cell r="Q325" t="str">
            <v>KE-SPSSTROJ-4C</v>
          </cell>
          <cell r="R325">
            <v>1</v>
          </cell>
          <cell r="T325">
            <v>20</v>
          </cell>
        </row>
        <row r="326">
          <cell r="B326" t="str">
            <v>KE-SSOSBUK-4A</v>
          </cell>
          <cell r="C326" t="str">
            <v>Dominika Salová</v>
          </cell>
          <cell r="D326">
            <v>944234474</v>
          </cell>
          <cell r="E326" t="str">
            <v>dominika.salovaa@gmail.com</v>
          </cell>
          <cell r="F326" t="str">
            <v>K</v>
          </cell>
          <cell r="G326" t="str">
            <v>z</v>
          </cell>
          <cell r="H326">
            <v>45007</v>
          </cell>
          <cell r="I326" t="str">
            <v>MAR</v>
          </cell>
          <cell r="J326" t="str">
            <v>APR</v>
          </cell>
          <cell r="K326" t="str">
            <v>MAR</v>
          </cell>
          <cell r="L326" t="str">
            <v>TABLO</v>
          </cell>
          <cell r="M326" t="str">
            <v>MSB</v>
          </cell>
          <cell r="O326" t="str">
            <v>PD</v>
          </cell>
          <cell r="Q326" t="str">
            <v/>
          </cell>
          <cell r="R326">
            <v>0</v>
          </cell>
          <cell r="T326">
            <v>20</v>
          </cell>
        </row>
        <row r="327">
          <cell r="B327" t="str">
            <v>KE-SSOSBUK-4B2</v>
          </cell>
          <cell r="C327" t="str">
            <v>Nikola Hingisová</v>
          </cell>
          <cell r="D327">
            <v>948635421</v>
          </cell>
          <cell r="E327" t="str">
            <v>hingisova.nikola@gmail.com</v>
          </cell>
          <cell r="F327" t="str">
            <v>K</v>
          </cell>
          <cell r="G327" t="str">
            <v>z</v>
          </cell>
          <cell r="H327">
            <v>45013</v>
          </cell>
          <cell r="I327" t="str">
            <v>APR</v>
          </cell>
          <cell r="J327" t="str">
            <v>APR</v>
          </cell>
          <cell r="K327" t="str">
            <v>APR</v>
          </cell>
          <cell r="L327" t="str">
            <v>T</v>
          </cell>
          <cell r="M327" t="str">
            <v>MSB</v>
          </cell>
          <cell r="N327" t="str">
            <v>F_peto</v>
          </cell>
          <cell r="Q327" t="str">
            <v>KE-SSOSBUK-4B2</v>
          </cell>
          <cell r="R327">
            <v>1</v>
          </cell>
          <cell r="T327">
            <v>20</v>
          </cell>
        </row>
        <row r="328">
          <cell r="B328" t="str">
            <v>KE-SSOSBUK-4B2</v>
          </cell>
          <cell r="C328" t="str">
            <v>Miroslava Motúzová</v>
          </cell>
          <cell r="D328">
            <v>902122465</v>
          </cell>
          <cell r="E328" t="str">
            <v>motuzova.miroslava@gmail.com</v>
          </cell>
          <cell r="F328" t="str">
            <v>K</v>
          </cell>
          <cell r="G328" t="str">
            <v>z</v>
          </cell>
          <cell r="L328" t="str">
            <v>T</v>
          </cell>
          <cell r="Q328" t="str">
            <v>KE-SSOSBUK-4B2</v>
          </cell>
          <cell r="R328">
            <v>1</v>
          </cell>
          <cell r="T328">
            <v>20</v>
          </cell>
        </row>
        <row r="329">
          <cell r="B329" t="str">
            <v>KE-SZSKUK-4A</v>
          </cell>
          <cell r="C329" t="str">
            <v>Kristína Capíková</v>
          </cell>
          <cell r="D329">
            <v>950881627</v>
          </cell>
          <cell r="E329" t="str">
            <v>kristina.capik@gmail.com</v>
          </cell>
          <cell r="F329" t="str">
            <v>K</v>
          </cell>
          <cell r="G329" t="str">
            <v>z</v>
          </cell>
          <cell r="H329">
            <v>45005</v>
          </cell>
          <cell r="I329" t="str">
            <v>MAJ</v>
          </cell>
          <cell r="J329" t="str">
            <v>JUN</v>
          </cell>
          <cell r="K329" t="str">
            <v>MAJ</v>
          </cell>
          <cell r="L329" t="str">
            <v>T</v>
          </cell>
          <cell r="M329" t="str">
            <v>MSB</v>
          </cell>
          <cell r="N329" t="str">
            <v>F_peto</v>
          </cell>
          <cell r="O329" t="str">
            <v>PD</v>
          </cell>
          <cell r="Q329" t="str">
            <v>KE-SZSKUK-4A</v>
          </cell>
          <cell r="R329">
            <v>1</v>
          </cell>
          <cell r="T329">
            <v>20</v>
          </cell>
        </row>
        <row r="330">
          <cell r="B330" t="str">
            <v>KE-SZSKUK-4MAS</v>
          </cell>
          <cell r="C330" t="str">
            <v>Kristína Rudiková</v>
          </cell>
          <cell r="D330">
            <v>904153835</v>
          </cell>
          <cell r="E330" t="str">
            <v>kristina.rudikova19@gmail.com</v>
          </cell>
          <cell r="F330" t="str">
            <v>K</v>
          </cell>
          <cell r="G330" t="str">
            <v>z</v>
          </cell>
          <cell r="H330">
            <v>44978</v>
          </cell>
          <cell r="I330" t="str">
            <v>MAj</v>
          </cell>
          <cell r="J330" t="str">
            <v>JUn</v>
          </cell>
          <cell r="K330" t="str">
            <v>MAJ</v>
          </cell>
          <cell r="L330" t="str">
            <v>T</v>
          </cell>
          <cell r="M330" t="str">
            <v>MSB</v>
          </cell>
          <cell r="N330" t="str">
            <v>F_peto</v>
          </cell>
          <cell r="Q330" t="str">
            <v>KE-SZSKUK-4MAS</v>
          </cell>
          <cell r="R330">
            <v>1</v>
          </cell>
          <cell r="T330">
            <v>20</v>
          </cell>
        </row>
        <row r="331">
          <cell r="B331" t="str">
            <v>KE-SZSMOY-4AV/OO</v>
          </cell>
          <cell r="C331" t="str">
            <v>Lívia Kokindová</v>
          </cell>
          <cell r="D331">
            <v>915921729</v>
          </cell>
          <cell r="E331" t="str">
            <v>l.kokindova26@gmail.com</v>
          </cell>
          <cell r="F331" t="str">
            <v>R</v>
          </cell>
          <cell r="G331" t="str">
            <v>z</v>
          </cell>
          <cell r="H331">
            <v>44986</v>
          </cell>
          <cell r="I331" t="str">
            <v>Maj</v>
          </cell>
          <cell r="J331" t="str">
            <v>AUG</v>
          </cell>
          <cell r="L331" t="str">
            <v>T</v>
          </cell>
          <cell r="M331" t="str">
            <v>MSB</v>
          </cell>
          <cell r="N331" t="str">
            <v>F_peto</v>
          </cell>
          <cell r="Q331" t="str">
            <v>KE-SZSMOY-4AV/OO</v>
          </cell>
          <cell r="R331">
            <v>1</v>
          </cell>
          <cell r="T331">
            <v>20</v>
          </cell>
        </row>
        <row r="332">
          <cell r="B332" t="str">
            <v>KE-SZSMOY-4AV/OO</v>
          </cell>
          <cell r="C332" t="str">
            <v>Klaudia Teroková</v>
          </cell>
          <cell r="D332">
            <v>911955762</v>
          </cell>
          <cell r="E332" t="str">
            <v>claudiaterokova@gmail.com</v>
          </cell>
          <cell r="F332" t="str">
            <v>R</v>
          </cell>
          <cell r="G332" t="str">
            <v>z</v>
          </cell>
          <cell r="L332" t="str">
            <v>T</v>
          </cell>
          <cell r="Q332" t="str">
            <v>KE-SZSMOY-4AV/OO</v>
          </cell>
          <cell r="R332">
            <v>1</v>
          </cell>
          <cell r="T332">
            <v>20</v>
          </cell>
        </row>
        <row r="333">
          <cell r="B333" t="str">
            <v>KE-SZSMOY-4FL</v>
          </cell>
          <cell r="C333" t="str">
            <v>Klaudia Hermanová</v>
          </cell>
          <cell r="D333">
            <v>911528642</v>
          </cell>
          <cell r="E333" t="str">
            <v>klaudikahermanova@gmail.com</v>
          </cell>
          <cell r="F333" t="str">
            <v>R</v>
          </cell>
          <cell r="G333" t="str">
            <v>z</v>
          </cell>
          <cell r="H333">
            <v>44978</v>
          </cell>
          <cell r="I333" t="str">
            <v>MAJ</v>
          </cell>
          <cell r="J333" t="str">
            <v>MAj</v>
          </cell>
          <cell r="L333" t="str">
            <v>T</v>
          </cell>
          <cell r="M333" t="str">
            <v>MSb</v>
          </cell>
          <cell r="O333" t="str">
            <v>PD</v>
          </cell>
          <cell r="Q333" t="str">
            <v>KE-SZSMOY-4FL</v>
          </cell>
          <cell r="R333">
            <v>1</v>
          </cell>
          <cell r="T333">
            <v>20</v>
          </cell>
        </row>
        <row r="334">
          <cell r="B334" t="str">
            <v>KE-SZSMOY-4ZL</v>
          </cell>
          <cell r="C334" t="str">
            <v>Emma Truhanová</v>
          </cell>
          <cell r="D334">
            <v>915040828</v>
          </cell>
          <cell r="E334" t="str">
            <v>emma.truhanova12@gmail.com</v>
          </cell>
          <cell r="F334" t="str">
            <v>R</v>
          </cell>
          <cell r="G334" t="str">
            <v>z</v>
          </cell>
          <cell r="H334">
            <v>45071</v>
          </cell>
          <cell r="I334" t="str">
            <v>MAJ</v>
          </cell>
          <cell r="J334" t="str">
            <v>JUL</v>
          </cell>
          <cell r="L334" t="str">
            <v>T</v>
          </cell>
          <cell r="Q334" t="str">
            <v>KE-SZSMOY-4ZL</v>
          </cell>
          <cell r="R334">
            <v>1</v>
          </cell>
          <cell r="T334">
            <v>20</v>
          </cell>
        </row>
        <row r="335">
          <cell r="B335" t="str">
            <v>KE-SZSMOY-4ZUA</v>
          </cell>
          <cell r="C335" t="str">
            <v>Bibiana Michlíková</v>
          </cell>
          <cell r="D335">
            <v>950463018</v>
          </cell>
          <cell r="E335" t="str">
            <v>bibiankkamichlikova@gmail.com</v>
          </cell>
          <cell r="F335" t="str">
            <v>R</v>
          </cell>
          <cell r="G335" t="str">
            <v>z</v>
          </cell>
          <cell r="H335">
            <v>45008</v>
          </cell>
          <cell r="I335" t="str">
            <v>MAJ</v>
          </cell>
          <cell r="J335" t="str">
            <v>JUN</v>
          </cell>
          <cell r="L335" t="str">
            <v>T</v>
          </cell>
          <cell r="M335" t="str">
            <v>MSB</v>
          </cell>
          <cell r="N335" t="str">
            <v>F_gergely</v>
          </cell>
          <cell r="O335" t="str">
            <v>PD</v>
          </cell>
          <cell r="Q335" t="str">
            <v>KE-SZSMOY-4ZUA</v>
          </cell>
          <cell r="R335">
            <v>1</v>
          </cell>
          <cell r="T335">
            <v>20</v>
          </cell>
        </row>
        <row r="336">
          <cell r="B336" t="str">
            <v>KE-SZSMOY-4ZUA</v>
          </cell>
          <cell r="C336" t="str">
            <v>Allie Tah- Al-Ani</v>
          </cell>
          <cell r="D336">
            <v>907665153</v>
          </cell>
          <cell r="E336" t="str">
            <v>allie24105@gmail.com</v>
          </cell>
          <cell r="F336" t="str">
            <v>R</v>
          </cell>
          <cell r="G336" t="str">
            <v>z</v>
          </cell>
          <cell r="L336" t="str">
            <v>T</v>
          </cell>
          <cell r="Q336" t="str">
            <v>KE-SZSMOY-4ZUA</v>
          </cell>
          <cell r="R336">
            <v>1</v>
          </cell>
          <cell r="T336">
            <v>20</v>
          </cell>
        </row>
        <row r="337">
          <cell r="B337" t="str">
            <v>KE-SZSsvA-4B</v>
          </cell>
          <cell r="C337" t="str">
            <v>Miška Molnárová</v>
          </cell>
          <cell r="D337">
            <v>915650904</v>
          </cell>
          <cell r="E337" t="str">
            <v>mmolnarova797@gmail.com</v>
          </cell>
          <cell r="F337" t="str">
            <v>K</v>
          </cell>
          <cell r="G337" t="str">
            <v>z</v>
          </cell>
          <cell r="H337">
            <v>45009</v>
          </cell>
          <cell r="I337" t="str">
            <v>JUL</v>
          </cell>
          <cell r="J337" t="str">
            <v>AUG</v>
          </cell>
          <cell r="L337" t="str">
            <v>T</v>
          </cell>
          <cell r="Q337" t="str">
            <v>KE-SZSsvA-4B</v>
          </cell>
          <cell r="R337">
            <v>1</v>
          </cell>
          <cell r="T337">
            <v>20</v>
          </cell>
        </row>
        <row r="338">
          <cell r="B338" t="str">
            <v>KCH-GYM-4A</v>
          </cell>
          <cell r="C338" t="str">
            <v>Bianka Kónyová</v>
          </cell>
          <cell r="D338">
            <v>951032643</v>
          </cell>
          <cell r="E338" t="str">
            <v>biankakonyova@gmail.com</v>
          </cell>
          <cell r="F338" t="str">
            <v>K</v>
          </cell>
          <cell r="G338" t="str">
            <v>z</v>
          </cell>
          <cell r="I338" t="str">
            <v>MAJ</v>
          </cell>
          <cell r="J338" t="str">
            <v>JUN</v>
          </cell>
          <cell r="K338" t="str">
            <v>MAJ</v>
          </cell>
          <cell r="L338" t="str">
            <v>TABLO</v>
          </cell>
          <cell r="M338" t="str">
            <v>MSB</v>
          </cell>
          <cell r="N338" t="str">
            <v>F_peto</v>
          </cell>
          <cell r="P338" t="str">
            <v>29.5.</v>
          </cell>
          <cell r="Q338" t="str">
            <v/>
          </cell>
          <cell r="R338">
            <v>0</v>
          </cell>
          <cell r="T338">
            <v>20</v>
          </cell>
        </row>
        <row r="339">
          <cell r="B339" t="str">
            <v>KK-GYM-4A</v>
          </cell>
          <cell r="C339" t="str">
            <v>Laura Beluchová</v>
          </cell>
          <cell r="D339">
            <v>915604172</v>
          </cell>
          <cell r="E339" t="str">
            <v>laura.beluchova@gymnaziumkk.sk</v>
          </cell>
          <cell r="F339" t="str">
            <v>K</v>
          </cell>
          <cell r="G339" t="str">
            <v>z</v>
          </cell>
          <cell r="H339">
            <v>44963</v>
          </cell>
          <cell r="I339" t="str">
            <v>FEB</v>
          </cell>
          <cell r="J339" t="str">
            <v>MAR</v>
          </cell>
          <cell r="K339" t="str">
            <v>FEB</v>
          </cell>
          <cell r="L339" t="str">
            <v>T</v>
          </cell>
          <cell r="M339" t="str">
            <v>MSB</v>
          </cell>
          <cell r="N339" t="str">
            <v>F</v>
          </cell>
          <cell r="O339" t="str">
            <v>PD</v>
          </cell>
          <cell r="Q339" t="str">
            <v>KK-GYM-4A</v>
          </cell>
          <cell r="R339">
            <v>1</v>
          </cell>
          <cell r="T339">
            <v>20</v>
          </cell>
        </row>
        <row r="340">
          <cell r="B340" t="str">
            <v>KK-GYM-4B</v>
          </cell>
          <cell r="C340" t="str">
            <v>Lenka Poľanovská</v>
          </cell>
          <cell r="D340">
            <v>902062680</v>
          </cell>
          <cell r="E340" t="str">
            <v>lenka.polanovska@gymnaziumkk.sk</v>
          </cell>
          <cell r="F340" t="str">
            <v>K</v>
          </cell>
          <cell r="G340" t="str">
            <v>z</v>
          </cell>
          <cell r="H340">
            <v>45016</v>
          </cell>
          <cell r="I340" t="str">
            <v>MAJ</v>
          </cell>
          <cell r="J340" t="str">
            <v>JUN</v>
          </cell>
          <cell r="L340" t="str">
            <v>T</v>
          </cell>
          <cell r="N340" t="str">
            <v>F</v>
          </cell>
          <cell r="Q340" t="str">
            <v>KK-GYM-4B</v>
          </cell>
          <cell r="R340">
            <v>1</v>
          </cell>
          <cell r="T340">
            <v>20</v>
          </cell>
        </row>
        <row r="341">
          <cell r="B341" t="str">
            <v>KK-HA-5A (5r)</v>
          </cell>
          <cell r="C341" t="str">
            <v>Marcus Mrázik</v>
          </cell>
          <cell r="D341">
            <v>948326179</v>
          </cell>
          <cell r="E341" t="str">
            <v>hotelovka3a@gmail.com</v>
          </cell>
          <cell r="F341" t="str">
            <v>K</v>
          </cell>
          <cell r="G341" t="str">
            <v/>
          </cell>
          <cell r="H341">
            <v>45175</v>
          </cell>
          <cell r="I341" t="str">
            <v>SEP</v>
          </cell>
          <cell r="J341" t="str">
            <v>SEP</v>
          </cell>
          <cell r="K341" t="str">
            <v>SEP</v>
          </cell>
          <cell r="L341" t="str">
            <v>T</v>
          </cell>
          <cell r="M341" t="str">
            <v>MSB</v>
          </cell>
          <cell r="N341" t="str">
            <v>F_peto</v>
          </cell>
          <cell r="Q341" t="str">
            <v>KK-HA-5A (5r)</v>
          </cell>
          <cell r="R341">
            <v>1</v>
          </cell>
          <cell r="T341">
            <v>20</v>
          </cell>
        </row>
        <row r="342">
          <cell r="B342" t="str">
            <v>KK-HA-5A (5r)</v>
          </cell>
          <cell r="C342" t="str">
            <v>Dominik Orolín</v>
          </cell>
          <cell r="D342">
            <v>917119743</v>
          </cell>
          <cell r="E342" t="str">
            <v>orolind7@gmail.com</v>
          </cell>
          <cell r="F342" t="str">
            <v>K</v>
          </cell>
          <cell r="G342" t="str">
            <v/>
          </cell>
          <cell r="L342" t="str">
            <v>T</v>
          </cell>
          <cell r="Q342" t="str">
            <v>KK-HA-5A (5r)</v>
          </cell>
          <cell r="R342">
            <v>1</v>
          </cell>
          <cell r="T342">
            <v>20</v>
          </cell>
        </row>
        <row r="343">
          <cell r="B343" t="str">
            <v>KK-SOSG-4GŠ</v>
          </cell>
          <cell r="C343" t="str">
            <v>Sofia Solárová</v>
          </cell>
          <cell r="D343">
            <v>911749717</v>
          </cell>
          <cell r="E343" t="str">
            <v>solarovasofia@gmail.com</v>
          </cell>
          <cell r="F343" t="str">
            <v>K</v>
          </cell>
          <cell r="G343" t="str">
            <v>z</v>
          </cell>
          <cell r="H343">
            <v>44964</v>
          </cell>
          <cell r="I343" t="str">
            <v>FEB</v>
          </cell>
          <cell r="J343" t="str">
            <v>MAR</v>
          </cell>
          <cell r="L343" t="str">
            <v>T</v>
          </cell>
          <cell r="M343" t="str">
            <v>MSB</v>
          </cell>
          <cell r="Q343" t="str">
            <v>KK-SOSG-4GŠ</v>
          </cell>
          <cell r="R343">
            <v>1</v>
          </cell>
          <cell r="T343">
            <v>20</v>
          </cell>
        </row>
        <row r="344">
          <cell r="B344" t="str">
            <v>KK-SOSG-4GŠ</v>
          </cell>
          <cell r="C344" t="str">
            <v>Anna Kulangová</v>
          </cell>
          <cell r="D344">
            <v>911749717</v>
          </cell>
          <cell r="F344" t="str">
            <v>K</v>
          </cell>
          <cell r="G344" t="str">
            <v>z</v>
          </cell>
          <cell r="H344">
            <v>44964</v>
          </cell>
          <cell r="L344" t="str">
            <v>T</v>
          </cell>
          <cell r="Q344" t="str">
            <v>KK-SOSG-4GŠ</v>
          </cell>
          <cell r="R344">
            <v>1</v>
          </cell>
          <cell r="T344">
            <v>20</v>
          </cell>
        </row>
        <row r="345">
          <cell r="B345" t="str">
            <v>KK-SOSKB-4AV</v>
          </cell>
          <cell r="C345" t="str">
            <v>Petra Tkáčová</v>
          </cell>
          <cell r="D345">
            <v>911293752</v>
          </cell>
          <cell r="E345" t="str">
            <v>timotej.jezercak@gmail.com</v>
          </cell>
          <cell r="F345" t="str">
            <v>K</v>
          </cell>
          <cell r="G345" t="str">
            <v>z</v>
          </cell>
          <cell r="H345">
            <v>44965</v>
          </cell>
          <cell r="I345" t="str">
            <v>MAJ</v>
          </cell>
          <cell r="J345" t="str">
            <v>JUN</v>
          </cell>
          <cell r="L345" t="str">
            <v>T</v>
          </cell>
          <cell r="Q345" t="str">
            <v>KK-SOSKB-4AV</v>
          </cell>
          <cell r="R345">
            <v>1</v>
          </cell>
          <cell r="T345">
            <v>20</v>
          </cell>
        </row>
        <row r="346">
          <cell r="B346" t="str">
            <v>KN-GLJS-4A</v>
          </cell>
          <cell r="C346" t="str">
            <v>Rudolf Cedzo</v>
          </cell>
          <cell r="D346">
            <v>915409012</v>
          </cell>
          <cell r="E346" t="str">
            <v>rudolf.cedzo26@gmail.com</v>
          </cell>
          <cell r="F346" t="str">
            <v>K</v>
          </cell>
          <cell r="G346" t="str">
            <v>z</v>
          </cell>
          <cell r="H346">
            <v>44999</v>
          </cell>
          <cell r="I346" t="str">
            <v>JUN</v>
          </cell>
          <cell r="J346" t="str">
            <v>JUL</v>
          </cell>
          <cell r="K346" t="str">
            <v>JUN</v>
          </cell>
          <cell r="L346" t="str">
            <v>T</v>
          </cell>
          <cell r="M346" t="str">
            <v>SB A</v>
          </cell>
          <cell r="Q346" t="str">
            <v>KN-GLJS-4A</v>
          </cell>
          <cell r="R346">
            <v>1</v>
          </cell>
          <cell r="T346">
            <v>20</v>
          </cell>
        </row>
        <row r="347">
          <cell r="B347" t="str">
            <v>KN-GLJS-4B</v>
          </cell>
          <cell r="C347" t="str">
            <v>Rebeka Rusňáková</v>
          </cell>
          <cell r="D347">
            <v>907821327</v>
          </cell>
          <cell r="E347" t="str">
            <v>rebirus2@gmail.com</v>
          </cell>
          <cell r="F347" t="str">
            <v>K</v>
          </cell>
          <cell r="G347" t="str">
            <v>z</v>
          </cell>
          <cell r="H347">
            <v>44964</v>
          </cell>
          <cell r="I347" t="str">
            <v>JUN</v>
          </cell>
          <cell r="J347" t="str">
            <v>JUN</v>
          </cell>
          <cell r="K347" t="str">
            <v>MAJ</v>
          </cell>
          <cell r="L347" t="str">
            <v>T</v>
          </cell>
          <cell r="M347" t="str">
            <v>MSB</v>
          </cell>
          <cell r="O347" t="str">
            <v>PD</v>
          </cell>
          <cell r="Q347" t="str">
            <v>KN-GLJS-4B</v>
          </cell>
          <cell r="R347">
            <v>1</v>
          </cell>
          <cell r="T347">
            <v>20</v>
          </cell>
        </row>
        <row r="348">
          <cell r="B348" t="str">
            <v>KN-GLJS-OKT</v>
          </cell>
          <cell r="C348" t="str">
            <v>Emília Némethová</v>
          </cell>
          <cell r="D348">
            <v>901722644</v>
          </cell>
          <cell r="E348" t="str">
            <v>emily.nemethova@gmail.com</v>
          </cell>
          <cell r="F348" t="str">
            <v>K</v>
          </cell>
          <cell r="G348" t="str">
            <v>z</v>
          </cell>
          <cell r="H348">
            <v>44973</v>
          </cell>
          <cell r="I348" t="str">
            <v>MAJ</v>
          </cell>
          <cell r="J348" t="str">
            <v>JUN</v>
          </cell>
          <cell r="K348" t="str">
            <v>MAJ</v>
          </cell>
          <cell r="L348" t="str">
            <v>T</v>
          </cell>
          <cell r="M348" t="str">
            <v>SB B</v>
          </cell>
          <cell r="N348" t="str">
            <v>F_gergely</v>
          </cell>
          <cell r="O348" t="str">
            <v>2S</v>
          </cell>
          <cell r="Q348" t="str">
            <v>KN-GLJS-OKT</v>
          </cell>
          <cell r="R348">
            <v>1</v>
          </cell>
          <cell r="T348">
            <v>20</v>
          </cell>
        </row>
        <row r="349">
          <cell r="B349" t="str">
            <v>KNM-GYM-4A</v>
          </cell>
          <cell r="C349" t="str">
            <v>Anna Mindeková</v>
          </cell>
          <cell r="D349">
            <v>907488942</v>
          </cell>
          <cell r="E349" t="str">
            <v>amindekova4@gmail.com</v>
          </cell>
          <cell r="F349" t="str">
            <v>K</v>
          </cell>
          <cell r="G349" t="str">
            <v>z</v>
          </cell>
          <cell r="H349">
            <v>44963</v>
          </cell>
          <cell r="I349" t="str">
            <v>MAJ</v>
          </cell>
          <cell r="J349" t="str">
            <v>JUN</v>
          </cell>
          <cell r="K349" t="str">
            <v>MAJ</v>
          </cell>
          <cell r="L349" t="str">
            <v>T</v>
          </cell>
          <cell r="M349" t="str">
            <v>MSB</v>
          </cell>
          <cell r="O349" t="str">
            <v>PD</v>
          </cell>
          <cell r="Q349" t="str">
            <v>KNM-GYM-4A</v>
          </cell>
          <cell r="R349">
            <v>1</v>
          </cell>
          <cell r="T349">
            <v>20</v>
          </cell>
        </row>
        <row r="350">
          <cell r="B350" t="str">
            <v>KNM-GYM-4B</v>
          </cell>
          <cell r="C350" t="str">
            <v>Alexandra Kmošková</v>
          </cell>
          <cell r="D350">
            <v>918473763</v>
          </cell>
          <cell r="E350" t="str">
            <v>alexandrakmoskova@gmail.com</v>
          </cell>
          <cell r="F350" t="str">
            <v>K</v>
          </cell>
          <cell r="G350" t="str">
            <v>z</v>
          </cell>
          <cell r="I350" t="str">
            <v>JUN</v>
          </cell>
          <cell r="J350" t="str">
            <v>Maj</v>
          </cell>
          <cell r="K350" t="str">
            <v>MAJ</v>
          </cell>
          <cell r="L350" t="str">
            <v>T</v>
          </cell>
          <cell r="M350" t="str">
            <v>MSB</v>
          </cell>
          <cell r="O350" t="str">
            <v>2S</v>
          </cell>
          <cell r="Q350" t="str">
            <v>KNM-GYM-4B</v>
          </cell>
          <cell r="R350">
            <v>1</v>
          </cell>
          <cell r="T350">
            <v>20</v>
          </cell>
        </row>
        <row r="351">
          <cell r="B351" t="str">
            <v>KNM-GYM-4B</v>
          </cell>
          <cell r="C351" t="str">
            <v>Ján Hromádka</v>
          </cell>
          <cell r="D351">
            <v>902395408</v>
          </cell>
          <cell r="E351" t="str">
            <v>hromadkajan04@gmail.com</v>
          </cell>
          <cell r="F351" t="str">
            <v>K</v>
          </cell>
          <cell r="G351" t="str">
            <v>z</v>
          </cell>
          <cell r="L351" t="str">
            <v>T</v>
          </cell>
          <cell r="Q351" t="str">
            <v>KNM-GYM-4B</v>
          </cell>
          <cell r="R351">
            <v>1</v>
          </cell>
          <cell r="T351">
            <v>20</v>
          </cell>
        </row>
        <row r="352">
          <cell r="B352" t="str">
            <v>KNM-SOSSTROJ-4A</v>
          </cell>
          <cell r="C352" t="str">
            <v>Michal Colotka</v>
          </cell>
          <cell r="D352">
            <v>907147309</v>
          </cell>
          <cell r="E352" t="str">
            <v>colotkamichal@gmail.com</v>
          </cell>
          <cell r="F352" t="str">
            <v>K</v>
          </cell>
          <cell r="G352" t="str">
            <v>z</v>
          </cell>
          <cell r="H352">
            <v>45013</v>
          </cell>
          <cell r="I352" t="str">
            <v>MAJ</v>
          </cell>
          <cell r="J352" t="str">
            <v>JUN</v>
          </cell>
          <cell r="L352" t="str">
            <v>T</v>
          </cell>
          <cell r="M352" t="str">
            <v>MSB</v>
          </cell>
          <cell r="Q352" t="str">
            <v>KNM-SOSSTROJ-4A</v>
          </cell>
          <cell r="R352">
            <v>1</v>
          </cell>
          <cell r="T352">
            <v>20</v>
          </cell>
        </row>
        <row r="353">
          <cell r="B353" t="str">
            <v>KNM-SOSSTROJ-4B</v>
          </cell>
          <cell r="C353" t="str">
            <v>Marco Olšiak</v>
          </cell>
          <cell r="D353">
            <v>918722655</v>
          </cell>
          <cell r="E353" t="str">
            <v>olsiakmarco277@gmail.com</v>
          </cell>
          <cell r="F353" t="str">
            <v>K</v>
          </cell>
          <cell r="G353" t="str">
            <v>z</v>
          </cell>
          <cell r="H353">
            <v>44995</v>
          </cell>
          <cell r="I353" t="str">
            <v>MAJ</v>
          </cell>
          <cell r="J353" t="str">
            <v>JUn</v>
          </cell>
          <cell r="K353" t="str">
            <v>MAJ</v>
          </cell>
          <cell r="L353" t="str">
            <v>T</v>
          </cell>
          <cell r="M353" t="str">
            <v>MSB</v>
          </cell>
          <cell r="N353" t="str">
            <v>F</v>
          </cell>
          <cell r="Q353" t="str">
            <v/>
          </cell>
          <cell r="R353">
            <v>0</v>
          </cell>
          <cell r="T353">
            <v>20</v>
          </cell>
        </row>
        <row r="354">
          <cell r="B354" t="str">
            <v>KNM-SOSSTROJ-4C</v>
          </cell>
          <cell r="C354" t="str">
            <v>Jakub Boháčik</v>
          </cell>
          <cell r="D354">
            <v>907149607</v>
          </cell>
          <cell r="E354" t="str">
            <v>jakub.bohacik04@gmail.com</v>
          </cell>
          <cell r="F354" t="str">
            <v>K</v>
          </cell>
          <cell r="G354" t="str">
            <v>z</v>
          </cell>
          <cell r="H354">
            <v>44998</v>
          </cell>
          <cell r="I354" t="str">
            <v>MAJ</v>
          </cell>
          <cell r="J354" t="str">
            <v>JUN</v>
          </cell>
          <cell r="K354" t="str">
            <v>MAJ</v>
          </cell>
          <cell r="L354" t="str">
            <v>T</v>
          </cell>
          <cell r="M354" t="str">
            <v>MSB</v>
          </cell>
          <cell r="N354" t="str">
            <v>F</v>
          </cell>
          <cell r="Q354" t="str">
            <v>KNM-SOSSTROJ-4C</v>
          </cell>
          <cell r="R354">
            <v>1</v>
          </cell>
          <cell r="T354">
            <v>20</v>
          </cell>
        </row>
        <row r="355">
          <cell r="B355" t="str">
            <v>KNM-SPS-4AE</v>
          </cell>
          <cell r="C355" t="str">
            <v>Adam Makaj</v>
          </cell>
          <cell r="D355">
            <v>911573263</v>
          </cell>
          <cell r="E355" t="str">
            <v>adammakaj0@gmail.com</v>
          </cell>
          <cell r="F355" t="str">
            <v>K</v>
          </cell>
          <cell r="G355" t="str">
            <v>z</v>
          </cell>
          <cell r="H355">
            <v>44966</v>
          </cell>
          <cell r="I355" t="str">
            <v>MAJ</v>
          </cell>
          <cell r="J355" t="str">
            <v>JUN</v>
          </cell>
          <cell r="L355" t="str">
            <v>T</v>
          </cell>
          <cell r="M355" t="str">
            <v>MSB</v>
          </cell>
          <cell r="Q355" t="str">
            <v>KNM-SPS-4AE</v>
          </cell>
          <cell r="R355">
            <v>1</v>
          </cell>
          <cell r="T355">
            <v>20</v>
          </cell>
        </row>
        <row r="356">
          <cell r="B356" t="str">
            <v>KNM-SPS-4AE</v>
          </cell>
          <cell r="C356" t="str">
            <v>Dávid Bíleš</v>
          </cell>
          <cell r="D356">
            <v>911661560</v>
          </cell>
          <cell r="E356" t="str">
            <v>antonbiles72@gmail.com</v>
          </cell>
          <cell r="F356" t="str">
            <v>K</v>
          </cell>
          <cell r="G356" t="str">
            <v>z</v>
          </cell>
          <cell r="L356" t="str">
            <v>T</v>
          </cell>
          <cell r="Q356" t="str">
            <v>KNM-SPS-4AE</v>
          </cell>
          <cell r="R356">
            <v>1</v>
          </cell>
          <cell r="T356">
            <v>20</v>
          </cell>
        </row>
        <row r="357">
          <cell r="B357" t="str">
            <v>KNM-SPS-4AI</v>
          </cell>
          <cell r="C357" t="str">
            <v>Martin Šutek</v>
          </cell>
          <cell r="D357">
            <v>905209958</v>
          </cell>
          <cell r="E357" t="str">
            <v>martin.sutek@gmail.com</v>
          </cell>
          <cell r="F357" t="str">
            <v>K</v>
          </cell>
          <cell r="G357" t="str">
            <v>z</v>
          </cell>
          <cell r="H357">
            <v>44959</v>
          </cell>
          <cell r="I357" t="str">
            <v>FEB</v>
          </cell>
          <cell r="J357" t="str">
            <v>MAR</v>
          </cell>
          <cell r="L357" t="str">
            <v>T</v>
          </cell>
          <cell r="M357" t="str">
            <v>MSB</v>
          </cell>
          <cell r="O357" t="str">
            <v>2S</v>
          </cell>
          <cell r="Q357" t="str">
            <v>KNM-SPS-4AI</v>
          </cell>
          <cell r="R357">
            <v>1</v>
          </cell>
          <cell r="T357">
            <v>20</v>
          </cell>
        </row>
        <row r="358">
          <cell r="B358" t="str">
            <v>KNM-SPS-4AT</v>
          </cell>
          <cell r="C358" t="str">
            <v>Patrik Žalman</v>
          </cell>
          <cell r="D358">
            <v>903772677</v>
          </cell>
          <cell r="E358" t="str">
            <v>patrikzalman@gmail.com</v>
          </cell>
          <cell r="F358" t="str">
            <v>K</v>
          </cell>
          <cell r="G358" t="str">
            <v>z</v>
          </cell>
          <cell r="I358" t="str">
            <v>MAJ</v>
          </cell>
          <cell r="J358" t="str">
            <v>JUN</v>
          </cell>
          <cell r="K358" t="str">
            <v>MAJ</v>
          </cell>
          <cell r="L358" t="str">
            <v>T</v>
          </cell>
          <cell r="O358" t="str">
            <v>2S</v>
          </cell>
          <cell r="Q358" t="str">
            <v>KNM-SPS-4AT</v>
          </cell>
          <cell r="R358">
            <v>1</v>
          </cell>
          <cell r="T358">
            <v>20</v>
          </cell>
        </row>
        <row r="359">
          <cell r="B359" t="str">
            <v>KNM-SPS-4CI</v>
          </cell>
          <cell r="C359" t="str">
            <v>Lenka Brňová</v>
          </cell>
          <cell r="D359">
            <v>904110067</v>
          </cell>
          <cell r="E359" t="str">
            <v>lindus.brnova@gmail.com</v>
          </cell>
          <cell r="F359" t="str">
            <v>K</v>
          </cell>
          <cell r="G359" t="str">
            <v>z</v>
          </cell>
          <cell r="H359">
            <v>44960</v>
          </cell>
          <cell r="I359" t="str">
            <v>FEB</v>
          </cell>
          <cell r="J359" t="str">
            <v>MAR</v>
          </cell>
          <cell r="K359" t="str">
            <v>FEB</v>
          </cell>
          <cell r="L359" t="str">
            <v>T</v>
          </cell>
          <cell r="M359" t="str">
            <v>MSB</v>
          </cell>
          <cell r="O359" t="str">
            <v>2S</v>
          </cell>
          <cell r="Q359" t="str">
            <v>KNM-SPS-4CI</v>
          </cell>
          <cell r="R359">
            <v>1</v>
          </cell>
          <cell r="T359">
            <v>20</v>
          </cell>
        </row>
        <row r="360">
          <cell r="B360" t="str">
            <v>Kromp-GYM-4A</v>
          </cell>
          <cell r="C360" t="str">
            <v>Viktória Maťašovská</v>
          </cell>
          <cell r="D360">
            <v>902213995</v>
          </cell>
          <cell r="E360" t="str">
            <v>viktoriamatasovska2@gmail.com</v>
          </cell>
          <cell r="F360" t="str">
            <v/>
          </cell>
          <cell r="G360" t="str">
            <v>z</v>
          </cell>
          <cell r="H360">
            <v>44971</v>
          </cell>
          <cell r="I360" t="str">
            <v>APR</v>
          </cell>
          <cell r="J360" t="str">
            <v>APR</v>
          </cell>
          <cell r="K360" t="str">
            <v>APR</v>
          </cell>
          <cell r="L360" t="str">
            <v>T</v>
          </cell>
          <cell r="M360" t="str">
            <v>MSB</v>
          </cell>
          <cell r="Q360" t="str">
            <v>Kromp-GYM-4A</v>
          </cell>
          <cell r="R360">
            <v>1</v>
          </cell>
          <cell r="T360">
            <v>20</v>
          </cell>
        </row>
        <row r="361">
          <cell r="B361" t="str">
            <v>LC-GBST-4A</v>
          </cell>
          <cell r="C361" t="str">
            <v>Patrícia Gondášová</v>
          </cell>
          <cell r="D361">
            <v>908925300</v>
          </cell>
          <cell r="E361" t="str">
            <v>patkagondasova12@gmail.com</v>
          </cell>
          <cell r="F361" t="str">
            <v>K</v>
          </cell>
          <cell r="G361" t="str">
            <v>z</v>
          </cell>
          <cell r="H361">
            <v>44977</v>
          </cell>
          <cell r="I361" t="str">
            <v>FEB</v>
          </cell>
          <cell r="J361" t="str">
            <v>MAR</v>
          </cell>
          <cell r="K361" t="str">
            <v>FEB</v>
          </cell>
          <cell r="L361" t="str">
            <v>T</v>
          </cell>
          <cell r="M361" t="str">
            <v>MSB</v>
          </cell>
          <cell r="Q361" t="str">
            <v>LC-GBST-4A</v>
          </cell>
          <cell r="R361">
            <v>1</v>
          </cell>
          <cell r="T361">
            <v>20</v>
          </cell>
        </row>
        <row r="362">
          <cell r="B362" t="str">
            <v>LC-GBST-4B</v>
          </cell>
          <cell r="C362" t="str">
            <v>Nina Kminiaková</v>
          </cell>
          <cell r="D362">
            <v>907321049</v>
          </cell>
          <cell r="E362" t="str">
            <v>kminiakova.nina@gbst.sk</v>
          </cell>
          <cell r="F362" t="str">
            <v>K</v>
          </cell>
          <cell r="G362" t="str">
            <v>z</v>
          </cell>
          <cell r="H362">
            <v>44979</v>
          </cell>
          <cell r="I362" t="str">
            <v>APR</v>
          </cell>
          <cell r="J362" t="str">
            <v>APR</v>
          </cell>
          <cell r="L362" t="str">
            <v>T</v>
          </cell>
          <cell r="M362" t="str">
            <v>MSB</v>
          </cell>
          <cell r="N362" t="str">
            <v>11.4.</v>
          </cell>
          <cell r="P362" t="str">
            <v>6.4.</v>
          </cell>
          <cell r="Q362" t="str">
            <v>LC-GBST-4B</v>
          </cell>
          <cell r="R362">
            <v>1</v>
          </cell>
          <cell r="T362">
            <v>20</v>
          </cell>
        </row>
        <row r="363">
          <cell r="B363" t="str">
            <v>LC-GBST-4C</v>
          </cell>
          <cell r="C363" t="str">
            <v>Jakub Lóška</v>
          </cell>
          <cell r="D363">
            <v>918512378</v>
          </cell>
          <cell r="E363" t="str">
            <v>loska.jakub@gbst.sk</v>
          </cell>
          <cell r="F363" t="str">
            <v>K</v>
          </cell>
          <cell r="G363" t="str">
            <v>z</v>
          </cell>
          <cell r="H363">
            <v>45016</v>
          </cell>
          <cell r="I363" t="str">
            <v>MAJ</v>
          </cell>
          <cell r="J363" t="str">
            <v>JUN</v>
          </cell>
          <cell r="K363" t="str">
            <v>MAJ</v>
          </cell>
          <cell r="L363" t="str">
            <v>T</v>
          </cell>
          <cell r="M363" t="str">
            <v>MSB</v>
          </cell>
          <cell r="N363" t="str">
            <v>F_gergely</v>
          </cell>
          <cell r="Q363" t="str">
            <v>LC-GBST-4C</v>
          </cell>
          <cell r="R363">
            <v>1</v>
          </cell>
          <cell r="T363">
            <v>20</v>
          </cell>
        </row>
        <row r="364">
          <cell r="B364" t="str">
            <v>LC-GBST-OKT</v>
          </cell>
          <cell r="C364" t="str">
            <v>Lea Königová</v>
          </cell>
          <cell r="D364">
            <v>904419919</v>
          </cell>
          <cell r="E364" t="str">
            <v>lea.konigova@gmail.com</v>
          </cell>
          <cell r="F364" t="str">
            <v>K</v>
          </cell>
          <cell r="G364" t="str">
            <v>z</v>
          </cell>
          <cell r="H364">
            <v>44977</v>
          </cell>
          <cell r="I364" t="str">
            <v>MAR</v>
          </cell>
          <cell r="J364" t="str">
            <v>JUL</v>
          </cell>
          <cell r="K364" t="str">
            <v>JUN</v>
          </cell>
          <cell r="L364" t="str">
            <v>T</v>
          </cell>
          <cell r="M364" t="str">
            <v>MSB</v>
          </cell>
          <cell r="O364" t="str">
            <v>PD</v>
          </cell>
          <cell r="P364" t="str">
            <v>áno</v>
          </cell>
          <cell r="Q364" t="str">
            <v>LC-GBST-OKT</v>
          </cell>
          <cell r="R364">
            <v>1</v>
          </cell>
          <cell r="T364">
            <v>20</v>
          </cell>
        </row>
        <row r="365">
          <cell r="B365" t="str">
            <v>LC-OA-4A</v>
          </cell>
          <cell r="C365" t="str">
            <v>Rebeka Krnáčová</v>
          </cell>
          <cell r="D365">
            <v>915809044</v>
          </cell>
          <cell r="E365" t="str">
            <v>rebekakrnacova29@gmail.com</v>
          </cell>
          <cell r="F365" t="str">
            <v>K</v>
          </cell>
          <cell r="G365" t="str">
            <v>z</v>
          </cell>
          <cell r="H365">
            <v>44979</v>
          </cell>
          <cell r="I365" t="str">
            <v>JUL</v>
          </cell>
          <cell r="J365" t="str">
            <v>SEP</v>
          </cell>
          <cell r="K365" t="str">
            <v>SEP</v>
          </cell>
          <cell r="L365" t="str">
            <v>T</v>
          </cell>
          <cell r="M365" t="str">
            <v>MSB</v>
          </cell>
          <cell r="Q365" t="str">
            <v>LC-OA-4A</v>
          </cell>
          <cell r="R365">
            <v>1</v>
          </cell>
          <cell r="T365">
            <v>20</v>
          </cell>
        </row>
        <row r="366">
          <cell r="B366" t="str">
            <v>LC-OA-4B</v>
          </cell>
          <cell r="C366" t="str">
            <v>Nikola Makóová</v>
          </cell>
          <cell r="D366">
            <v>915967378</v>
          </cell>
          <cell r="E366" t="str">
            <v>nikulocka@gmail.com</v>
          </cell>
          <cell r="F366" t="str">
            <v>K</v>
          </cell>
          <cell r="G366" t="str">
            <v>z</v>
          </cell>
          <cell r="H366">
            <v>44977</v>
          </cell>
          <cell r="I366" t="str">
            <v>MAJ</v>
          </cell>
          <cell r="J366" t="str">
            <v>JUN</v>
          </cell>
          <cell r="K366" t="str">
            <v>MAJ</v>
          </cell>
          <cell r="L366" t="str">
            <v>T</v>
          </cell>
          <cell r="M366" t="str">
            <v>MSB</v>
          </cell>
          <cell r="O366" t="str">
            <v>PD</v>
          </cell>
          <cell r="P366" t="str">
            <v>áno</v>
          </cell>
          <cell r="Q366" t="str">
            <v>LC-OA-4B</v>
          </cell>
          <cell r="R366">
            <v>1</v>
          </cell>
          <cell r="T366">
            <v>20</v>
          </cell>
        </row>
        <row r="367">
          <cell r="B367" t="str">
            <v>LC-PED-4B</v>
          </cell>
          <cell r="C367" t="str">
            <v>Zuzana Darážová</v>
          </cell>
          <cell r="D367">
            <v>948348470</v>
          </cell>
          <cell r="E367" t="str">
            <v>zuzanadarazova2005@gmail.com</v>
          </cell>
          <cell r="F367" t="str">
            <v>K</v>
          </cell>
          <cell r="G367" t="str">
            <v>z</v>
          </cell>
          <cell r="H367">
            <v>44977</v>
          </cell>
          <cell r="I367" t="str">
            <v>MAJ</v>
          </cell>
          <cell r="J367" t="str">
            <v>JUN</v>
          </cell>
          <cell r="L367" t="str">
            <v>T</v>
          </cell>
          <cell r="Q367" t="str">
            <v>LC-PED-4B</v>
          </cell>
          <cell r="R367">
            <v>1</v>
          </cell>
          <cell r="T367">
            <v>20</v>
          </cell>
        </row>
        <row r="368">
          <cell r="B368" t="str">
            <v>LC-PED-4B</v>
          </cell>
          <cell r="C368" t="str">
            <v>Klaudia Hospodárová</v>
          </cell>
          <cell r="D368">
            <v>903111615</v>
          </cell>
          <cell r="E368" t="str">
            <v>klaudiahospodarova117@gmail.com</v>
          </cell>
          <cell r="F368" t="str">
            <v>K</v>
          </cell>
          <cell r="G368" t="str">
            <v>z</v>
          </cell>
          <cell r="H368">
            <v>44977</v>
          </cell>
          <cell r="L368" t="str">
            <v>T</v>
          </cell>
          <cell r="Q368" t="str">
            <v>LC-PED-4B</v>
          </cell>
          <cell r="R368">
            <v>1</v>
          </cell>
          <cell r="T368">
            <v>20</v>
          </cell>
        </row>
        <row r="369">
          <cell r="B369" t="str">
            <v>LC-PED-4D</v>
          </cell>
          <cell r="C369" t="str">
            <v>Alexandra Gulíšková</v>
          </cell>
          <cell r="D369">
            <v>948108598</v>
          </cell>
          <cell r="E369" t="str">
            <v>gulisekalexandra@gmail.com</v>
          </cell>
          <cell r="F369" t="str">
            <v>K</v>
          </cell>
          <cell r="G369" t="str">
            <v>z</v>
          </cell>
          <cell r="H369">
            <v>44979</v>
          </cell>
          <cell r="I369" t="str">
            <v>JUN</v>
          </cell>
          <cell r="J369" t="str">
            <v>JUL</v>
          </cell>
          <cell r="K369" t="str">
            <v>JUN</v>
          </cell>
          <cell r="L369" t="str">
            <v>T</v>
          </cell>
          <cell r="M369" t="str">
            <v>MSB</v>
          </cell>
          <cell r="O369" t="str">
            <v>PD</v>
          </cell>
          <cell r="Q369" t="str">
            <v>LC-PED-4D</v>
          </cell>
          <cell r="R369">
            <v>1</v>
          </cell>
          <cell r="T369">
            <v>20</v>
          </cell>
        </row>
        <row r="370">
          <cell r="B370" t="str">
            <v>LC-SPSS-4A</v>
          </cell>
          <cell r="C370" t="str">
            <v>Darina Uhrinová</v>
          </cell>
          <cell r="D370">
            <v>902804536</v>
          </cell>
          <cell r="E370" t="str">
            <v>darinauhrinka123@gmail.com</v>
          </cell>
          <cell r="F370" t="str">
            <v>K</v>
          </cell>
          <cell r="G370" t="str">
            <v>z</v>
          </cell>
          <cell r="H370">
            <v>44978</v>
          </cell>
          <cell r="I370" t="str">
            <v>JUN</v>
          </cell>
          <cell r="J370" t="str">
            <v>JUL</v>
          </cell>
          <cell r="K370" t="str">
            <v>JUN</v>
          </cell>
          <cell r="L370" t="str">
            <v>T</v>
          </cell>
          <cell r="M370" t="str">
            <v>MSB</v>
          </cell>
          <cell r="Q370" t="str">
            <v>LC-SPSS-4A</v>
          </cell>
          <cell r="R370">
            <v>1</v>
          </cell>
          <cell r="T370">
            <v>20</v>
          </cell>
        </row>
        <row r="371">
          <cell r="B371" t="str">
            <v>LC-SZS-4A</v>
          </cell>
          <cell r="C371" t="str">
            <v>Martina Machavová</v>
          </cell>
          <cell r="D371">
            <v>907425995</v>
          </cell>
          <cell r="E371" t="str">
            <v>matamachavova123@gmail.com</v>
          </cell>
          <cell r="F371" t="str">
            <v>K</v>
          </cell>
          <cell r="G371" t="str">
            <v>z</v>
          </cell>
          <cell r="H371">
            <v>44977</v>
          </cell>
          <cell r="I371" t="str">
            <v>APR</v>
          </cell>
          <cell r="J371" t="str">
            <v>JUN</v>
          </cell>
          <cell r="K371" t="str">
            <v>MAJ</v>
          </cell>
          <cell r="L371" t="str">
            <v>T</v>
          </cell>
          <cell r="M371" t="str">
            <v>MSB</v>
          </cell>
          <cell r="O371" t="str">
            <v>PD</v>
          </cell>
          <cell r="P371" t="str">
            <v>22.5.</v>
          </cell>
          <cell r="Q371" t="str">
            <v>LC-SZS-4A</v>
          </cell>
          <cell r="R371">
            <v>1</v>
          </cell>
          <cell r="T371">
            <v>20</v>
          </cell>
        </row>
        <row r="372">
          <cell r="B372" t="str">
            <v>LE-GSF-4A</v>
          </cell>
          <cell r="C372" t="str">
            <v>Kika Kaščáková</v>
          </cell>
          <cell r="D372">
            <v>944753979</v>
          </cell>
          <cell r="E372" t="str">
            <v>kascakovak6@gmail.com</v>
          </cell>
          <cell r="F372" t="str">
            <v>K</v>
          </cell>
          <cell r="G372" t="str">
            <v>z</v>
          </cell>
          <cell r="H372">
            <v>44986</v>
          </cell>
          <cell r="I372" t="str">
            <v>MAJ</v>
          </cell>
          <cell r="J372" t="str">
            <v>JUL</v>
          </cell>
          <cell r="K372" t="str">
            <v>JUL</v>
          </cell>
          <cell r="L372" t="str">
            <v>T</v>
          </cell>
          <cell r="M372" t="str">
            <v>MSB</v>
          </cell>
          <cell r="N372" t="str">
            <v>F_peto</v>
          </cell>
          <cell r="O372" t="str">
            <v>PD</v>
          </cell>
          <cell r="Q372" t="str">
            <v>LE-GSF-4A</v>
          </cell>
          <cell r="R372">
            <v>1</v>
          </cell>
          <cell r="T372">
            <v>20</v>
          </cell>
        </row>
        <row r="373">
          <cell r="B373" t="str">
            <v>LE-GYM-4A</v>
          </cell>
          <cell r="C373" t="str">
            <v>Sofia Blašková</v>
          </cell>
          <cell r="D373">
            <v>950492209</v>
          </cell>
          <cell r="E373" t="str">
            <v>sofiablaskova1@gmail.com</v>
          </cell>
          <cell r="F373" t="str">
            <v>K</v>
          </cell>
          <cell r="G373" t="str">
            <v>z</v>
          </cell>
          <cell r="H373">
            <v>44968</v>
          </cell>
          <cell r="I373" t="str">
            <v>APR</v>
          </cell>
          <cell r="J373" t="str">
            <v>MAJ</v>
          </cell>
          <cell r="K373" t="str">
            <v>APR</v>
          </cell>
          <cell r="L373" t="str">
            <v>TABLO</v>
          </cell>
          <cell r="M373" t="str">
            <v>MSB</v>
          </cell>
          <cell r="N373" t="str">
            <v>F_peto</v>
          </cell>
          <cell r="Q373" t="str">
            <v>LE-GYM-4A</v>
          </cell>
          <cell r="R373">
            <v>1</v>
          </cell>
          <cell r="T373">
            <v>20</v>
          </cell>
        </row>
        <row r="374">
          <cell r="B374" t="str">
            <v>LE-GYM-OKT</v>
          </cell>
          <cell r="C374" t="str">
            <v>Timea Zahurancová</v>
          </cell>
          <cell r="D374">
            <v>901703064</v>
          </cell>
          <cell r="E374" t="str">
            <v>timea.zahurancova@gmail.com</v>
          </cell>
          <cell r="F374" t="str">
            <v>K</v>
          </cell>
          <cell r="G374" t="str">
            <v>z</v>
          </cell>
          <cell r="H374">
            <v>44963</v>
          </cell>
          <cell r="I374" t="str">
            <v>MAJ</v>
          </cell>
          <cell r="J374" t="str">
            <v>JUN</v>
          </cell>
          <cell r="K374" t="str">
            <v>MAJ</v>
          </cell>
          <cell r="L374" t="str">
            <v>T</v>
          </cell>
          <cell r="M374" t="str">
            <v>MSB</v>
          </cell>
          <cell r="O374" t="str">
            <v>2S</v>
          </cell>
          <cell r="Q374" t="str">
            <v>LE-GYM-OKT</v>
          </cell>
          <cell r="R374">
            <v>1</v>
          </cell>
          <cell r="T374">
            <v>20</v>
          </cell>
        </row>
        <row r="375">
          <cell r="B375" t="str">
            <v>LE-PED-4A</v>
          </cell>
          <cell r="C375" t="str">
            <v>Tatiana Stolarčíková</v>
          </cell>
          <cell r="D375">
            <v>944957207</v>
          </cell>
          <cell r="E375" t="str">
            <v>tatianka.stolarcikova62@gmail.com</v>
          </cell>
          <cell r="F375" t="str">
            <v>K</v>
          </cell>
          <cell r="G375" t="str">
            <v>z</v>
          </cell>
          <cell r="H375">
            <v>45016</v>
          </cell>
          <cell r="I375" t="str">
            <v>MAJ</v>
          </cell>
          <cell r="J375" t="str">
            <v>JUN</v>
          </cell>
          <cell r="K375" t="str">
            <v>MAj</v>
          </cell>
          <cell r="L375" t="str">
            <v>T</v>
          </cell>
          <cell r="M375" t="str">
            <v>MSB</v>
          </cell>
          <cell r="Q375" t="str">
            <v>LE-PED-4A</v>
          </cell>
          <cell r="R375">
            <v>1</v>
          </cell>
          <cell r="T375">
            <v>20</v>
          </cell>
        </row>
        <row r="376">
          <cell r="B376" t="str">
            <v>LE-PED-4B</v>
          </cell>
          <cell r="C376" t="str">
            <v>Alžbeta Gažová</v>
          </cell>
          <cell r="D376">
            <v>915494912</v>
          </cell>
          <cell r="E376" t="str">
            <v>alzbeta.gazova29@gmail.com</v>
          </cell>
          <cell r="F376" t="str">
            <v>K</v>
          </cell>
          <cell r="G376" t="str">
            <v>z</v>
          </cell>
          <cell r="H376">
            <v>44967</v>
          </cell>
          <cell r="I376" t="str">
            <v>APR</v>
          </cell>
          <cell r="J376" t="str">
            <v>MAj</v>
          </cell>
          <cell r="L376" t="str">
            <v>T</v>
          </cell>
          <cell r="O376" t="str">
            <v>2S</v>
          </cell>
          <cell r="Q376" t="str">
            <v>LE-PED-4B</v>
          </cell>
          <cell r="R376">
            <v>1</v>
          </cell>
          <cell r="T376">
            <v>20</v>
          </cell>
        </row>
        <row r="377">
          <cell r="B377" t="str">
            <v>LE-PED-4C</v>
          </cell>
          <cell r="C377" t="str">
            <v>Timea Marhevková</v>
          </cell>
          <cell r="D377">
            <v>911876733</v>
          </cell>
          <cell r="E377" t="str">
            <v xml:space="preserve">marhevkovatimea@gmail.com </v>
          </cell>
          <cell r="F377" t="str">
            <v>K</v>
          </cell>
          <cell r="G377" t="str">
            <v>z</v>
          </cell>
          <cell r="H377">
            <v>44967</v>
          </cell>
          <cell r="I377" t="str">
            <v>MAJ</v>
          </cell>
          <cell r="J377" t="str">
            <v>JUN</v>
          </cell>
          <cell r="K377" t="str">
            <v>MAJ</v>
          </cell>
          <cell r="L377" t="str">
            <v>T</v>
          </cell>
          <cell r="M377" t="str">
            <v>MSB</v>
          </cell>
          <cell r="N377" t="str">
            <v>F_peto</v>
          </cell>
          <cell r="O377" t="str">
            <v>PD</v>
          </cell>
          <cell r="Q377" t="str">
            <v>LE-PED-4C</v>
          </cell>
          <cell r="R377">
            <v>1</v>
          </cell>
          <cell r="T377">
            <v>20</v>
          </cell>
        </row>
        <row r="378">
          <cell r="B378" t="str">
            <v>LE-PED-4C</v>
          </cell>
          <cell r="C378" t="str">
            <v>Eva Kupčíková</v>
          </cell>
          <cell r="D378">
            <v>951411752</v>
          </cell>
          <cell r="E378" t="str">
            <v>kupcikovae@gmail.com</v>
          </cell>
          <cell r="F378" t="str">
            <v>K</v>
          </cell>
          <cell r="G378" t="str">
            <v>z</v>
          </cell>
          <cell r="H378">
            <v>44967</v>
          </cell>
          <cell r="L378" t="str">
            <v>T</v>
          </cell>
          <cell r="Q378" t="str">
            <v>LE-PED-4C</v>
          </cell>
          <cell r="R378">
            <v>1</v>
          </cell>
          <cell r="T378">
            <v>20</v>
          </cell>
        </row>
        <row r="379">
          <cell r="B379" t="str">
            <v>LE-SZS-4MA</v>
          </cell>
          <cell r="C379" t="str">
            <v>Petra Luberdová</v>
          </cell>
          <cell r="D379">
            <v>944027649</v>
          </cell>
          <cell r="E379" t="str">
            <v>petraluberdova1@gmail.com</v>
          </cell>
          <cell r="F379" t="str">
            <v>K</v>
          </cell>
          <cell r="G379" t="str">
            <v>z</v>
          </cell>
          <cell r="H379">
            <v>44967</v>
          </cell>
          <cell r="I379" t="str">
            <v>MAR</v>
          </cell>
          <cell r="J379" t="str">
            <v>APR</v>
          </cell>
          <cell r="K379" t="str">
            <v>MAR</v>
          </cell>
          <cell r="L379" t="str">
            <v>T</v>
          </cell>
          <cell r="M379" t="str">
            <v>MSB</v>
          </cell>
          <cell r="N379" t="str">
            <v>F_peto</v>
          </cell>
          <cell r="Q379" t="str">
            <v>LE-SZS-4MA</v>
          </cell>
          <cell r="R379">
            <v>1</v>
          </cell>
          <cell r="T379">
            <v>20</v>
          </cell>
        </row>
        <row r="380">
          <cell r="B380" t="str">
            <v>LE-SZS-4PA</v>
          </cell>
          <cell r="C380" t="str">
            <v>Simona Hricisková</v>
          </cell>
          <cell r="D380">
            <v>902764201</v>
          </cell>
          <cell r="E380" t="str">
            <v>simonahriciskova@gmail.com</v>
          </cell>
          <cell r="F380" t="str">
            <v>K</v>
          </cell>
          <cell r="G380" t="str">
            <v>z</v>
          </cell>
          <cell r="H380">
            <v>44993</v>
          </cell>
          <cell r="I380" t="str">
            <v>MAJ</v>
          </cell>
          <cell r="J380" t="str">
            <v>JUN</v>
          </cell>
          <cell r="K380" t="str">
            <v>MAJ</v>
          </cell>
          <cell r="L380" t="str">
            <v>TABLO</v>
          </cell>
          <cell r="M380" t="str">
            <v>MSB</v>
          </cell>
          <cell r="N380" t="str">
            <v>F_peto</v>
          </cell>
          <cell r="Q380" t="str">
            <v>LE-SZS-4PA</v>
          </cell>
          <cell r="R380">
            <v>1</v>
          </cell>
          <cell r="T380">
            <v>20</v>
          </cell>
        </row>
        <row r="381">
          <cell r="B381" t="str">
            <v>LE-SZS-4PB</v>
          </cell>
          <cell r="C381" t="str">
            <v>Martina Chovancová</v>
          </cell>
          <cell r="D381">
            <v>940998330</v>
          </cell>
          <cell r="E381" t="str">
            <v>martina.chovancova1124@gmail.com</v>
          </cell>
          <cell r="F381" t="str">
            <v>K</v>
          </cell>
          <cell r="G381" t="str">
            <v>z</v>
          </cell>
          <cell r="H381">
            <v>45041</v>
          </cell>
          <cell r="I381" t="str">
            <v>APR</v>
          </cell>
          <cell r="J381" t="str">
            <v>MAJ</v>
          </cell>
          <cell r="K381" t="str">
            <v>APR</v>
          </cell>
          <cell r="L381" t="str">
            <v>T</v>
          </cell>
          <cell r="M381" t="str">
            <v>MSB</v>
          </cell>
          <cell r="N381" t="str">
            <v>F_peto</v>
          </cell>
          <cell r="Q381" t="str">
            <v>LE-SZS-4PB</v>
          </cell>
          <cell r="R381">
            <v>1</v>
          </cell>
          <cell r="T381">
            <v>20</v>
          </cell>
        </row>
        <row r="382">
          <cell r="B382" t="str">
            <v>LH-GYM-4A</v>
          </cell>
          <cell r="C382" t="str">
            <v>Bibiána Hadušovská</v>
          </cell>
          <cell r="D382">
            <v>915281584</v>
          </cell>
          <cell r="E382" t="str">
            <v>b.hadusovska@gmail.com</v>
          </cell>
          <cell r="F382" t="str">
            <v>K</v>
          </cell>
          <cell r="G382" t="str">
            <v>z</v>
          </cell>
          <cell r="H382">
            <v>45016</v>
          </cell>
          <cell r="I382" t="str">
            <v>APR</v>
          </cell>
          <cell r="J382" t="str">
            <v>MAj</v>
          </cell>
          <cell r="K382" t="str">
            <v>MAJ</v>
          </cell>
          <cell r="L382" t="str">
            <v>T</v>
          </cell>
          <cell r="M382" t="str">
            <v>MSB</v>
          </cell>
          <cell r="Q382" t="str">
            <v>LH-GYM-4A</v>
          </cell>
          <cell r="R382">
            <v>1</v>
          </cell>
          <cell r="T382">
            <v>20</v>
          </cell>
        </row>
        <row r="383">
          <cell r="B383" t="str">
            <v>LH-GYM-OKT</v>
          </cell>
          <cell r="C383" t="str">
            <v>Barbora Jelínková</v>
          </cell>
          <cell r="D383">
            <v>903321710</v>
          </cell>
          <cell r="E383" t="str">
            <v>barcajel11@gmail.com</v>
          </cell>
          <cell r="F383" t="str">
            <v>K</v>
          </cell>
          <cell r="G383" t="str">
            <v>z</v>
          </cell>
          <cell r="I383" t="str">
            <v>DEC_22</v>
          </cell>
          <cell r="J383" t="str">
            <v>DEC_22</v>
          </cell>
          <cell r="K383" t="str">
            <v>DEC_22</v>
          </cell>
          <cell r="L383" t="str">
            <v>T</v>
          </cell>
          <cell r="M383" t="str">
            <v>MSB</v>
          </cell>
          <cell r="Q383" t="str">
            <v>LH-GYM-OKT</v>
          </cell>
          <cell r="R383">
            <v>1</v>
          </cell>
          <cell r="T383">
            <v>20</v>
          </cell>
        </row>
        <row r="384">
          <cell r="B384" t="str">
            <v>LH-SOSE-4B</v>
          </cell>
          <cell r="C384" t="str">
            <v>Veronika Šefranková</v>
          </cell>
          <cell r="D384">
            <v>905283403</v>
          </cell>
          <cell r="E384" t="str">
            <v>veroncavera999@gmail.com</v>
          </cell>
          <cell r="F384" t="str">
            <v>K</v>
          </cell>
          <cell r="G384" t="str">
            <v>z</v>
          </cell>
          <cell r="I384" t="str">
            <v>JUN</v>
          </cell>
          <cell r="J384" t="str">
            <v>JUL</v>
          </cell>
          <cell r="K384" t="str">
            <v>JUN</v>
          </cell>
          <cell r="L384" t="str">
            <v>T</v>
          </cell>
          <cell r="Q384" t="str">
            <v>LH-SOSE-4B</v>
          </cell>
          <cell r="R384">
            <v>1</v>
          </cell>
          <cell r="T384">
            <v>20</v>
          </cell>
        </row>
        <row r="385">
          <cell r="B385" t="str">
            <v>LH-SOSE-4B</v>
          </cell>
          <cell r="C385" t="str">
            <v>Richard Podsedník</v>
          </cell>
          <cell r="D385">
            <v>917775204</v>
          </cell>
          <cell r="E385" t="str">
            <v>richardpodsednikjr1@gmail.com</v>
          </cell>
          <cell r="F385" t="str">
            <v>K</v>
          </cell>
          <cell r="G385" t="str">
            <v>z</v>
          </cell>
          <cell r="L385" t="str">
            <v>T</v>
          </cell>
          <cell r="Q385" t="str">
            <v>LH-SOSE-4B</v>
          </cell>
          <cell r="R385">
            <v>1</v>
          </cell>
          <cell r="T385">
            <v>20</v>
          </cell>
        </row>
        <row r="386">
          <cell r="B386" t="str">
            <v>LH-SOSE-4C</v>
          </cell>
          <cell r="C386" t="str">
            <v>René Hrčka</v>
          </cell>
          <cell r="D386">
            <v>911562444</v>
          </cell>
          <cell r="E386" t="str">
            <v>hrckarene@gmail.com</v>
          </cell>
          <cell r="F386" t="str">
            <v>K</v>
          </cell>
          <cell r="G386" t="str">
            <v>z</v>
          </cell>
          <cell r="H386">
            <v>44967</v>
          </cell>
          <cell r="I386" t="str">
            <v>JUN</v>
          </cell>
          <cell r="J386" t="str">
            <v>JUL</v>
          </cell>
          <cell r="K386" t="str">
            <v>JUN</v>
          </cell>
          <cell r="L386" t="str">
            <v>T</v>
          </cell>
          <cell r="M386" t="str">
            <v>MSB</v>
          </cell>
          <cell r="Q386" t="str">
            <v>LH-SOSE-4C</v>
          </cell>
          <cell r="R386">
            <v>1</v>
          </cell>
          <cell r="T386">
            <v>20</v>
          </cell>
        </row>
        <row r="387">
          <cell r="B387" t="str">
            <v>Lipany-GYM-OKT</v>
          </cell>
          <cell r="C387" t="str">
            <v>Alžbeta Lafférsová</v>
          </cell>
          <cell r="D387">
            <v>919421080</v>
          </cell>
          <cell r="E387" t="str">
            <v>alzbetalaffersova1@gmail.com</v>
          </cell>
          <cell r="F387" t="str">
            <v/>
          </cell>
          <cell r="G387" t="str">
            <v>z</v>
          </cell>
          <cell r="I387" t="str">
            <v>APR</v>
          </cell>
          <cell r="J387" t="str">
            <v>MAJ</v>
          </cell>
          <cell r="K387" t="str">
            <v>APR</v>
          </cell>
          <cell r="L387" t="str">
            <v>T</v>
          </cell>
          <cell r="Q387" t="str">
            <v>Lipany-GYM-OKT</v>
          </cell>
          <cell r="R387">
            <v>1</v>
          </cell>
          <cell r="T387">
            <v>20</v>
          </cell>
        </row>
        <row r="388">
          <cell r="B388" t="str">
            <v>Lipany-GYM-OKT</v>
          </cell>
          <cell r="C388" t="str">
            <v>Tamara Vysocká</v>
          </cell>
          <cell r="D388">
            <v>944870378</v>
          </cell>
          <cell r="E388" t="str">
            <v>tamara.vysocka@gmail.com</v>
          </cell>
          <cell r="F388" t="str">
            <v/>
          </cell>
          <cell r="G388" t="str">
            <v>z</v>
          </cell>
          <cell r="L388" t="str">
            <v>T</v>
          </cell>
          <cell r="Q388" t="str">
            <v>Lipany-GYM-OKT</v>
          </cell>
          <cell r="R388">
            <v>1</v>
          </cell>
          <cell r="T388">
            <v>20</v>
          </cell>
        </row>
        <row r="389">
          <cell r="B389" t="str">
            <v>Lipany-SOS-4KP</v>
          </cell>
          <cell r="C389" t="str">
            <v>Veronika Polomská</v>
          </cell>
          <cell r="D389">
            <v>949282517</v>
          </cell>
          <cell r="E389" t="str">
            <v>polomnika95@gmail.com</v>
          </cell>
          <cell r="F389" t="str">
            <v/>
          </cell>
          <cell r="G389" t="str">
            <v>z</v>
          </cell>
          <cell r="I389" t="str">
            <v>OKT</v>
          </cell>
          <cell r="J389" t="str">
            <v>SEP</v>
          </cell>
          <cell r="L389" t="str">
            <v>T</v>
          </cell>
          <cell r="Q389" t="str">
            <v>Lipany-SOS-4KP</v>
          </cell>
          <cell r="R389">
            <v>1</v>
          </cell>
          <cell r="T389">
            <v>20</v>
          </cell>
        </row>
        <row r="390">
          <cell r="B390" t="str">
            <v>LM-EG-5A5 (5r)</v>
          </cell>
          <cell r="C390" t="str">
            <v>Laura Stanislavová</v>
          </cell>
          <cell r="D390">
            <v>902292748</v>
          </cell>
          <cell r="E390" t="str">
            <v>laura.stanislavova@gmail.com</v>
          </cell>
          <cell r="F390" t="str">
            <v>K</v>
          </cell>
          <cell r="G390" t="str">
            <v>z</v>
          </cell>
          <cell r="H390">
            <v>44960</v>
          </cell>
          <cell r="I390" t="str">
            <v>JUN</v>
          </cell>
          <cell r="J390" t="str">
            <v>JUN</v>
          </cell>
          <cell r="K390" t="str">
            <v>MAJ</v>
          </cell>
          <cell r="L390" t="str">
            <v>T</v>
          </cell>
          <cell r="Q390" t="str">
            <v>LM-EG-5A5 (5r)</v>
          </cell>
          <cell r="R390">
            <v>1</v>
          </cell>
          <cell r="T390">
            <v>20</v>
          </cell>
        </row>
        <row r="391">
          <cell r="B391" t="str">
            <v>LM-EG-5B5 (5r)</v>
          </cell>
          <cell r="C391" t="str">
            <v>Ester Šubová</v>
          </cell>
          <cell r="D391">
            <v>944370443</v>
          </cell>
          <cell r="E391" t="str">
            <v>esubova123@gmail.com</v>
          </cell>
          <cell r="F391" t="str">
            <v>K</v>
          </cell>
          <cell r="G391" t="str">
            <v>z</v>
          </cell>
          <cell r="H391">
            <v>44967</v>
          </cell>
          <cell r="I391" t="str">
            <v>MAJ</v>
          </cell>
          <cell r="J391" t="str">
            <v>JUN</v>
          </cell>
          <cell r="K391" t="str">
            <v>MAJ</v>
          </cell>
          <cell r="L391" t="str">
            <v>T</v>
          </cell>
          <cell r="M391" t="str">
            <v>MSB</v>
          </cell>
          <cell r="O391" t="str">
            <v>2S</v>
          </cell>
          <cell r="Q391" t="str">
            <v>LM-EG-5B5 (5r)</v>
          </cell>
          <cell r="R391">
            <v>1</v>
          </cell>
          <cell r="T391">
            <v>20</v>
          </cell>
        </row>
        <row r="392">
          <cell r="B392" t="str">
            <v>LM-GYM-4A</v>
          </cell>
          <cell r="C392" t="str">
            <v>Sára Barbier</v>
          </cell>
          <cell r="D392">
            <v>902071499</v>
          </cell>
          <cell r="E392" t="str">
            <v>barbiersara2112@gmail.com</v>
          </cell>
          <cell r="F392" t="str">
            <v>K</v>
          </cell>
          <cell r="G392" t="str">
            <v>z</v>
          </cell>
          <cell r="H392">
            <v>44968</v>
          </cell>
          <cell r="I392" t="str">
            <v>MAJ</v>
          </cell>
          <cell r="J392" t="str">
            <v>JUL</v>
          </cell>
          <cell r="L392" t="str">
            <v>T</v>
          </cell>
          <cell r="M392" t="str">
            <v>MSB</v>
          </cell>
          <cell r="N392" t="str">
            <v>F</v>
          </cell>
          <cell r="Q392" t="str">
            <v>LM-GYM-4A</v>
          </cell>
          <cell r="R392">
            <v>1</v>
          </cell>
          <cell r="T392">
            <v>20</v>
          </cell>
        </row>
        <row r="393">
          <cell r="B393" t="str">
            <v>LM-GYM-OKT</v>
          </cell>
          <cell r="C393" t="str">
            <v>Veronika Laheye</v>
          </cell>
          <cell r="D393">
            <v>917686323</v>
          </cell>
          <cell r="E393" t="str">
            <v>veronika.laheye@gmail.com</v>
          </cell>
          <cell r="F393" t="str">
            <v>K</v>
          </cell>
          <cell r="G393" t="str">
            <v>z</v>
          </cell>
          <cell r="H393">
            <v>44963</v>
          </cell>
          <cell r="I393" t="str">
            <v>MAJ</v>
          </cell>
          <cell r="J393" t="str">
            <v>AUG</v>
          </cell>
          <cell r="K393" t="str">
            <v>JUN</v>
          </cell>
          <cell r="L393" t="str">
            <v>T</v>
          </cell>
          <cell r="M393" t="str">
            <v>MSB</v>
          </cell>
          <cell r="N393" t="str">
            <v>F</v>
          </cell>
          <cell r="Q393" t="str">
            <v>LM-GYM-OKT</v>
          </cell>
          <cell r="R393">
            <v>1</v>
          </cell>
          <cell r="T393">
            <v>20</v>
          </cell>
        </row>
        <row r="394">
          <cell r="B394" t="str">
            <v>LM-HA-4C</v>
          </cell>
          <cell r="C394" t="str">
            <v>Lenka Tekeliaková</v>
          </cell>
          <cell r="D394">
            <v>948331582</v>
          </cell>
          <cell r="E394" t="str">
            <v>lenka.tekeliakova@gmail.com</v>
          </cell>
          <cell r="F394" t="str">
            <v>K</v>
          </cell>
          <cell r="G394" t="str">
            <v>z</v>
          </cell>
          <cell r="H394">
            <v>44967</v>
          </cell>
          <cell r="I394" t="str">
            <v>MAJ</v>
          </cell>
          <cell r="J394" t="str">
            <v>JUN</v>
          </cell>
          <cell r="K394" t="str">
            <v>MAJ</v>
          </cell>
          <cell r="L394" t="str">
            <v>T</v>
          </cell>
          <cell r="M394" t="str">
            <v>MSB</v>
          </cell>
          <cell r="Q394" t="str">
            <v>LM-HA-4C</v>
          </cell>
          <cell r="R394">
            <v>1</v>
          </cell>
          <cell r="T394">
            <v>20</v>
          </cell>
        </row>
        <row r="395">
          <cell r="B395" t="str">
            <v>LM-SZS-4ZUA</v>
          </cell>
          <cell r="C395" t="str">
            <v>Ema Vollmannová</v>
          </cell>
          <cell r="D395">
            <v>918568273</v>
          </cell>
          <cell r="E395" t="str">
            <v>evollmannova@gmail.com</v>
          </cell>
          <cell r="F395" t="str">
            <v>K</v>
          </cell>
          <cell r="G395" t="str">
            <v>z</v>
          </cell>
          <cell r="H395">
            <v>44959</v>
          </cell>
          <cell r="I395" t="str">
            <v>MAJ</v>
          </cell>
          <cell r="J395" t="str">
            <v>APR</v>
          </cell>
          <cell r="K395" t="str">
            <v>APR</v>
          </cell>
          <cell r="L395" t="str">
            <v>T</v>
          </cell>
          <cell r="M395" t="str">
            <v>MSB</v>
          </cell>
          <cell r="N395" t="str">
            <v>F</v>
          </cell>
          <cell r="Q395" t="str">
            <v>LM-SZS-4ZUA</v>
          </cell>
          <cell r="R395">
            <v>1</v>
          </cell>
          <cell r="T395">
            <v>20</v>
          </cell>
        </row>
        <row r="396">
          <cell r="B396" t="str">
            <v>LV-CG-4G</v>
          </cell>
          <cell r="C396" t="str">
            <v>Viktória Švecová</v>
          </cell>
          <cell r="D396">
            <v>911618999</v>
          </cell>
          <cell r="E396" t="str">
            <v>viktoria.svecova19@gmail.com</v>
          </cell>
          <cell r="F396" t="str">
            <v>K</v>
          </cell>
          <cell r="G396" t="str">
            <v>z</v>
          </cell>
          <cell r="H396">
            <v>44986</v>
          </cell>
          <cell r="I396" t="str">
            <v>MAJ</v>
          </cell>
          <cell r="J396" t="str">
            <v>JUN</v>
          </cell>
          <cell r="K396" t="str">
            <v>MAJ</v>
          </cell>
          <cell r="L396" t="str">
            <v>T</v>
          </cell>
          <cell r="M396" t="str">
            <v>MSB</v>
          </cell>
          <cell r="O396" t="str">
            <v>2S</v>
          </cell>
          <cell r="Q396" t="str">
            <v>LV-CG-4G</v>
          </cell>
          <cell r="R396">
            <v>1</v>
          </cell>
          <cell r="T396">
            <v>20</v>
          </cell>
        </row>
        <row r="397">
          <cell r="B397" t="str">
            <v>LV-GAV-4A</v>
          </cell>
          <cell r="C397" t="str">
            <v>Kristína Vargová</v>
          </cell>
          <cell r="D397">
            <v>918282670</v>
          </cell>
          <cell r="E397" t="str">
            <v>kristina.vargova0406@gmail.com</v>
          </cell>
          <cell r="F397" t="str">
            <v>K</v>
          </cell>
          <cell r="G397" t="str">
            <v>z</v>
          </cell>
          <cell r="I397" t="str">
            <v>MAJ</v>
          </cell>
          <cell r="J397" t="str">
            <v>AUG</v>
          </cell>
          <cell r="K397" t="str">
            <v>AUG</v>
          </cell>
          <cell r="L397" t="str">
            <v>T</v>
          </cell>
          <cell r="M397" t="str">
            <v>MSB</v>
          </cell>
          <cell r="N397" t="str">
            <v>F_gergely</v>
          </cell>
          <cell r="Q397" t="str">
            <v>LV-GAV-4A</v>
          </cell>
          <cell r="R397">
            <v>1</v>
          </cell>
          <cell r="T397">
            <v>20</v>
          </cell>
        </row>
        <row r="398">
          <cell r="B398" t="str">
            <v>LV-GAV-4B</v>
          </cell>
          <cell r="C398" t="str">
            <v>Lucia Demeterová</v>
          </cell>
          <cell r="D398">
            <v>911511783</v>
          </cell>
          <cell r="E398" t="str">
            <v>lula.demeterova@gmail.com</v>
          </cell>
          <cell r="F398" t="str">
            <v>K</v>
          </cell>
          <cell r="G398" t="str">
            <v>z</v>
          </cell>
          <cell r="I398" t="str">
            <v>JUN</v>
          </cell>
          <cell r="J398" t="str">
            <v>JUN</v>
          </cell>
          <cell r="K398" t="str">
            <v>MAJ</v>
          </cell>
          <cell r="L398" t="str">
            <v>T</v>
          </cell>
          <cell r="M398" t="str">
            <v>MSB</v>
          </cell>
          <cell r="O398" t="str">
            <v>PD</v>
          </cell>
          <cell r="Q398" t="str">
            <v>LV-GAV-4B</v>
          </cell>
          <cell r="R398">
            <v>1</v>
          </cell>
          <cell r="T398">
            <v>20</v>
          </cell>
        </row>
        <row r="399">
          <cell r="B399" t="str">
            <v>LV-GAV-4C</v>
          </cell>
          <cell r="C399" t="str">
            <v>Stela Pečérková</v>
          </cell>
          <cell r="D399">
            <v>910734819</v>
          </cell>
          <cell r="E399" t="str">
            <v>specerkova@gmail.com</v>
          </cell>
          <cell r="F399" t="str">
            <v>K</v>
          </cell>
          <cell r="G399" t="str">
            <v>z</v>
          </cell>
          <cell r="H399">
            <v>44991</v>
          </cell>
          <cell r="I399" t="str">
            <v>JUN</v>
          </cell>
          <cell r="J399" t="str">
            <v>AUG</v>
          </cell>
          <cell r="L399" t="str">
            <v>T</v>
          </cell>
          <cell r="M399" t="str">
            <v>SB A</v>
          </cell>
          <cell r="N399" t="str">
            <v>F_gergely</v>
          </cell>
          <cell r="Q399" t="str">
            <v>LV-GAV-4C</v>
          </cell>
          <cell r="R399">
            <v>1</v>
          </cell>
          <cell r="T399">
            <v>20</v>
          </cell>
        </row>
        <row r="400">
          <cell r="B400" t="str">
            <v>LV-GAV-4D</v>
          </cell>
          <cell r="C400" t="str">
            <v>Natália Oltmanová</v>
          </cell>
          <cell r="D400">
            <v>940761033</v>
          </cell>
          <cell r="E400" t="str">
            <v>oltmanova.natalia@gmail.com</v>
          </cell>
          <cell r="F400" t="str">
            <v>K</v>
          </cell>
          <cell r="G400" t="str">
            <v>z</v>
          </cell>
          <cell r="H400">
            <v>44991</v>
          </cell>
          <cell r="I400" t="str">
            <v>MAJ</v>
          </cell>
          <cell r="J400" t="str">
            <v>JUn</v>
          </cell>
          <cell r="K400" t="str">
            <v>MAJ</v>
          </cell>
          <cell r="L400" t="str">
            <v>T</v>
          </cell>
          <cell r="M400" t="str">
            <v>MSB</v>
          </cell>
          <cell r="N400" t="str">
            <v>F</v>
          </cell>
          <cell r="Q400" t="str">
            <v>LV-GAV-4D</v>
          </cell>
          <cell r="R400">
            <v>1</v>
          </cell>
          <cell r="T400">
            <v>20</v>
          </cell>
        </row>
        <row r="401">
          <cell r="B401" t="str">
            <v>LV-GAV-OKT</v>
          </cell>
          <cell r="C401" t="str">
            <v>Alica Michníková</v>
          </cell>
          <cell r="D401">
            <v>907134259</v>
          </cell>
          <cell r="E401" t="str">
            <v>alicamichnikova@gmail.com</v>
          </cell>
          <cell r="F401" t="str">
            <v>K</v>
          </cell>
          <cell r="G401" t="str">
            <v>z</v>
          </cell>
          <cell r="H401">
            <v>44991</v>
          </cell>
          <cell r="I401" t="str">
            <v>MAJ</v>
          </cell>
          <cell r="J401" t="str">
            <v>JUN</v>
          </cell>
          <cell r="L401" t="str">
            <v>T</v>
          </cell>
          <cell r="M401" t="str">
            <v>MSB</v>
          </cell>
          <cell r="O401" t="str">
            <v>PD</v>
          </cell>
          <cell r="Q401" t="str">
            <v>LV-GAV-OKT</v>
          </cell>
          <cell r="R401">
            <v>1</v>
          </cell>
          <cell r="T401">
            <v>20</v>
          </cell>
        </row>
        <row r="402">
          <cell r="B402" t="str">
            <v>LV-OA-4A</v>
          </cell>
          <cell r="C402" t="str">
            <v>Michaela Králiková</v>
          </cell>
          <cell r="D402">
            <v>950622445</v>
          </cell>
          <cell r="E402" t="str">
            <v>mimikralikova@gmail.com</v>
          </cell>
          <cell r="F402" t="str">
            <v>K</v>
          </cell>
          <cell r="G402" t="str">
            <v>z</v>
          </cell>
          <cell r="H402">
            <v>44991</v>
          </cell>
          <cell r="I402" t="str">
            <v>APR</v>
          </cell>
          <cell r="J402" t="str">
            <v>MAJ</v>
          </cell>
          <cell r="K402" t="str">
            <v>APR</v>
          </cell>
          <cell r="L402" t="str">
            <v>T</v>
          </cell>
          <cell r="M402" t="str">
            <v>MSB</v>
          </cell>
          <cell r="Q402" t="str">
            <v>LV-OA-4A</v>
          </cell>
          <cell r="R402">
            <v>1</v>
          </cell>
          <cell r="T402">
            <v>20</v>
          </cell>
        </row>
        <row r="403">
          <cell r="B403" t="str">
            <v>LV-OA-4B</v>
          </cell>
          <cell r="C403" t="str">
            <v>Lívia Koková</v>
          </cell>
          <cell r="D403">
            <v>902871369</v>
          </cell>
          <cell r="E403" t="str">
            <v>kokova.livi@gmail.com</v>
          </cell>
          <cell r="F403" t="str">
            <v>K</v>
          </cell>
          <cell r="G403" t="str">
            <v/>
          </cell>
          <cell r="H403">
            <v>45016</v>
          </cell>
          <cell r="I403" t="str">
            <v>MAJ</v>
          </cell>
          <cell r="J403" t="str">
            <v>JUN</v>
          </cell>
          <cell r="K403" t="str">
            <v>NOV</v>
          </cell>
          <cell r="L403" t="str">
            <v>T</v>
          </cell>
          <cell r="M403" t="str">
            <v>SB A</v>
          </cell>
          <cell r="N403" t="str">
            <v>F_gergely</v>
          </cell>
          <cell r="Q403" t="str">
            <v>LV-OA-4B</v>
          </cell>
          <cell r="R403">
            <v>1</v>
          </cell>
          <cell r="T403">
            <v>20</v>
          </cell>
        </row>
        <row r="404">
          <cell r="B404" t="str">
            <v>LV-PASNV-4A</v>
          </cell>
          <cell r="C404" t="str">
            <v>Dávid Coreni</v>
          </cell>
          <cell r="D404">
            <v>919142617</v>
          </cell>
          <cell r="E404" t="str">
            <v>corenidavid@gmail.com</v>
          </cell>
          <cell r="F404" t="str">
            <v>K</v>
          </cell>
          <cell r="G404" t="str">
            <v>z</v>
          </cell>
          <cell r="H404">
            <v>44992</v>
          </cell>
          <cell r="I404" t="str">
            <v>APR</v>
          </cell>
          <cell r="J404" t="str">
            <v>JUN</v>
          </cell>
          <cell r="L404" t="str">
            <v>T</v>
          </cell>
          <cell r="M404" t="str">
            <v>MSB</v>
          </cell>
          <cell r="Q404" t="str">
            <v>LV-PASNV-4A</v>
          </cell>
          <cell r="R404">
            <v>1</v>
          </cell>
          <cell r="T404">
            <v>20</v>
          </cell>
        </row>
        <row r="405">
          <cell r="B405" t="str">
            <v>LV-PASNV-4A</v>
          </cell>
          <cell r="C405" t="str">
            <v>Mgr. Gabriela Tomanová</v>
          </cell>
          <cell r="D405">
            <v>905824773</v>
          </cell>
          <cell r="E405" t="str">
            <v>gabriela.tomanova78@gmail.com</v>
          </cell>
          <cell r="F405" t="str">
            <v>K</v>
          </cell>
          <cell r="G405" t="str">
            <v>z</v>
          </cell>
          <cell r="H405">
            <v>44992</v>
          </cell>
          <cell r="L405" t="str">
            <v>T</v>
          </cell>
          <cell r="Q405" t="str">
            <v>LV-PASNV-4A</v>
          </cell>
          <cell r="R405">
            <v>1</v>
          </cell>
          <cell r="T405">
            <v>20</v>
          </cell>
        </row>
        <row r="406">
          <cell r="B406" t="str">
            <v>LV-PED-4A</v>
          </cell>
          <cell r="C406" t="str">
            <v>Natália Beňová</v>
          </cell>
          <cell r="D406">
            <v>902333909</v>
          </cell>
          <cell r="E406" t="str">
            <v>natali.benova14@gmail.com</v>
          </cell>
          <cell r="F406" t="str">
            <v>K</v>
          </cell>
          <cell r="G406" t="str">
            <v>z</v>
          </cell>
          <cell r="H406">
            <v>44987</v>
          </cell>
          <cell r="I406" t="str">
            <v>MAJ</v>
          </cell>
          <cell r="J406" t="str">
            <v>SEP</v>
          </cell>
          <cell r="K406" t="str">
            <v>SEP</v>
          </cell>
          <cell r="L406" t="str">
            <v>T</v>
          </cell>
          <cell r="Q406" t="str">
            <v>LV-PED-4A</v>
          </cell>
          <cell r="R406">
            <v>1</v>
          </cell>
          <cell r="T406">
            <v>20</v>
          </cell>
        </row>
        <row r="407">
          <cell r="B407" t="str">
            <v>LV-PED-4C</v>
          </cell>
          <cell r="C407" t="str">
            <v>Terézia Gulíková</v>
          </cell>
          <cell r="D407">
            <v>911606400</v>
          </cell>
          <cell r="E407" t="str">
            <v>tereziagulikova@gmail.com</v>
          </cell>
          <cell r="F407" t="str">
            <v>K</v>
          </cell>
          <cell r="G407" t="str">
            <v>z</v>
          </cell>
          <cell r="H407">
            <v>45014</v>
          </cell>
          <cell r="I407" t="str">
            <v>MAR</v>
          </cell>
          <cell r="J407" t="str">
            <v>APR</v>
          </cell>
          <cell r="L407" t="str">
            <v>T</v>
          </cell>
          <cell r="Q407" t="str">
            <v>LV-PED-4C</v>
          </cell>
          <cell r="R407">
            <v>1</v>
          </cell>
          <cell r="T407">
            <v>20</v>
          </cell>
        </row>
        <row r="408">
          <cell r="B408" t="str">
            <v>LV-SOSPA-4B</v>
          </cell>
          <cell r="C408" t="str">
            <v>Veronika Kupčihová</v>
          </cell>
          <cell r="D408">
            <v>911193575</v>
          </cell>
          <cell r="E408" t="str">
            <v>veroni.kupcihova@gmail.com</v>
          </cell>
          <cell r="F408" t="str">
            <v>K</v>
          </cell>
          <cell r="G408" t="str">
            <v>z</v>
          </cell>
          <cell r="H408">
            <v>44998</v>
          </cell>
          <cell r="I408" t="str">
            <v>MAJ</v>
          </cell>
          <cell r="J408" t="str">
            <v>JUN</v>
          </cell>
          <cell r="K408" t="str">
            <v>MAJ</v>
          </cell>
          <cell r="L408" t="str">
            <v>T</v>
          </cell>
          <cell r="M408" t="str">
            <v>MSB</v>
          </cell>
          <cell r="O408" t="str">
            <v>2S</v>
          </cell>
          <cell r="Q408" t="str">
            <v>LV-SOSPA-4B</v>
          </cell>
          <cell r="R408">
            <v>1</v>
          </cell>
          <cell r="T408">
            <v>20</v>
          </cell>
        </row>
        <row r="409">
          <cell r="B409" t="str">
            <v>LV-SOSPA-4B</v>
          </cell>
          <cell r="C409" t="str">
            <v>Nina Baláková</v>
          </cell>
          <cell r="D409">
            <v>902186834</v>
          </cell>
          <cell r="E409" t="str">
            <v>balakovaninaa@gmail.com</v>
          </cell>
          <cell r="F409" t="str">
            <v>K</v>
          </cell>
          <cell r="G409" t="str">
            <v>z</v>
          </cell>
          <cell r="H409">
            <v>44998</v>
          </cell>
          <cell r="L409" t="str">
            <v>T</v>
          </cell>
          <cell r="Q409" t="str">
            <v>LV-SOSPA-4B</v>
          </cell>
          <cell r="R409">
            <v>1</v>
          </cell>
          <cell r="T409">
            <v>20</v>
          </cell>
        </row>
        <row r="410">
          <cell r="B410" t="str">
            <v>LV-SOSsvM-5H (5r)</v>
          </cell>
          <cell r="C410" t="str">
            <v>Aurélia Víťazová</v>
          </cell>
          <cell r="D410">
            <v>915918455</v>
          </cell>
          <cell r="E410" t="str">
            <v>aureliavitazova@gmail.com</v>
          </cell>
          <cell r="F410" t="str">
            <v>K</v>
          </cell>
          <cell r="G410" t="str">
            <v>z</v>
          </cell>
          <cell r="H410">
            <v>44991</v>
          </cell>
          <cell r="I410" t="str">
            <v>JUN</v>
          </cell>
          <cell r="J410" t="str">
            <v>JUN</v>
          </cell>
          <cell r="K410" t="str">
            <v>MAJ</v>
          </cell>
          <cell r="L410" t="str">
            <v>T</v>
          </cell>
          <cell r="M410" t="str">
            <v>MSB</v>
          </cell>
          <cell r="Q410" t="str">
            <v>LV-SOSsvM-5H (5r)</v>
          </cell>
          <cell r="R410">
            <v>1</v>
          </cell>
          <cell r="T410">
            <v>20</v>
          </cell>
        </row>
        <row r="411">
          <cell r="B411" t="str">
            <v>LV-SPS-4E</v>
          </cell>
          <cell r="C411" t="str">
            <v>Marek Šumeraj</v>
          </cell>
          <cell r="D411">
            <v>902065985</v>
          </cell>
          <cell r="E411" t="str">
            <v>mareksumeraj@gmail.com</v>
          </cell>
          <cell r="F411" t="str">
            <v>K</v>
          </cell>
          <cell r="G411" t="str">
            <v>z</v>
          </cell>
          <cell r="H411">
            <v>44986</v>
          </cell>
          <cell r="I411" t="str">
            <v>MAJ</v>
          </cell>
          <cell r="J411" t="str">
            <v>JUL</v>
          </cell>
          <cell r="L411" t="str">
            <v>T</v>
          </cell>
          <cell r="Q411" t="str">
            <v>LV-SPS-4E</v>
          </cell>
          <cell r="R411">
            <v>1</v>
          </cell>
          <cell r="T411">
            <v>20</v>
          </cell>
        </row>
        <row r="412">
          <cell r="B412" t="str">
            <v>LV-SPS-4M</v>
          </cell>
          <cell r="C412" t="str">
            <v>Juraj Balog</v>
          </cell>
          <cell r="D412">
            <v>910705844</v>
          </cell>
          <cell r="E412" t="str">
            <v>jurajbalog9991@gmail.com</v>
          </cell>
          <cell r="F412" t="str">
            <v>K</v>
          </cell>
          <cell r="G412" t="str">
            <v>z</v>
          </cell>
          <cell r="J412" t="str">
            <v>JUL</v>
          </cell>
          <cell r="K412" t="str">
            <v>JUN</v>
          </cell>
          <cell r="L412" t="str">
            <v>T</v>
          </cell>
          <cell r="Q412" t="str">
            <v>LV-SPS-4M</v>
          </cell>
          <cell r="R412">
            <v>1</v>
          </cell>
          <cell r="T412">
            <v>20</v>
          </cell>
        </row>
        <row r="413">
          <cell r="B413" t="str">
            <v>MA-GSF-4G</v>
          </cell>
          <cell r="C413" t="str">
            <v>Ema Janečková</v>
          </cell>
          <cell r="D413">
            <v>902423539</v>
          </cell>
          <cell r="E413" t="str">
            <v>emajanec007@gmail.com</v>
          </cell>
          <cell r="F413" t="str">
            <v>K</v>
          </cell>
          <cell r="G413" t="str">
            <v>z</v>
          </cell>
          <cell r="H413">
            <v>45196</v>
          </cell>
          <cell r="I413" t="str">
            <v>SEP</v>
          </cell>
          <cell r="J413" t="str">
            <v>SEP</v>
          </cell>
          <cell r="L413" t="str">
            <v>T</v>
          </cell>
          <cell r="M413" t="str">
            <v>MSB</v>
          </cell>
          <cell r="Q413" t="str">
            <v>MA-GSF-4G</v>
          </cell>
          <cell r="R413">
            <v>1</v>
          </cell>
          <cell r="T413">
            <v>20</v>
          </cell>
        </row>
        <row r="414">
          <cell r="B414" t="str">
            <v>MA-GYM-4A</v>
          </cell>
          <cell r="C414" t="str">
            <v>Ema Repáňová</v>
          </cell>
          <cell r="D414">
            <v>944012500</v>
          </cell>
          <cell r="E414" t="str">
            <v>ema.repanova@gmail.com</v>
          </cell>
          <cell r="F414" t="str">
            <v>K</v>
          </cell>
          <cell r="G414" t="str">
            <v>z</v>
          </cell>
          <cell r="H414">
            <v>45001</v>
          </cell>
          <cell r="I414" t="str">
            <v>MAJ</v>
          </cell>
          <cell r="J414" t="str">
            <v>JUN</v>
          </cell>
          <cell r="L414" t="str">
            <v>T</v>
          </cell>
          <cell r="M414" t="str">
            <v>MSB</v>
          </cell>
          <cell r="N414" t="str">
            <v>F</v>
          </cell>
          <cell r="O414" t="str">
            <v>2S</v>
          </cell>
          <cell r="Q414" t="str">
            <v>MA-GYM-4A</v>
          </cell>
          <cell r="R414">
            <v>1</v>
          </cell>
          <cell r="T414">
            <v>20</v>
          </cell>
        </row>
        <row r="415">
          <cell r="B415" t="str">
            <v>MA-GYM-5BB (5r)</v>
          </cell>
          <cell r="C415" t="str">
            <v>Sandra Seličová</v>
          </cell>
          <cell r="D415">
            <v>948382518</v>
          </cell>
          <cell r="E415" t="str">
            <v>sandraselicova@gmail.com</v>
          </cell>
          <cell r="F415" t="str">
            <v/>
          </cell>
          <cell r="G415" t="str">
            <v>z</v>
          </cell>
          <cell r="H415">
            <v>44988</v>
          </cell>
          <cell r="I415" t="str">
            <v>MAR</v>
          </cell>
          <cell r="J415" t="str">
            <v>MAR</v>
          </cell>
          <cell r="L415" t="str">
            <v>T</v>
          </cell>
          <cell r="Q415" t="str">
            <v>MA-GYM-5BB (5r)</v>
          </cell>
          <cell r="R415">
            <v>1</v>
          </cell>
          <cell r="T415">
            <v>20</v>
          </cell>
        </row>
        <row r="416">
          <cell r="B416" t="str">
            <v>MI-GLS-4A</v>
          </cell>
          <cell r="C416" t="str">
            <v>Ján Hadžala</v>
          </cell>
          <cell r="D416">
            <v>944039998</v>
          </cell>
          <cell r="E416" t="str">
            <v>jan.hadzala@gmail.com</v>
          </cell>
          <cell r="F416" t="str">
            <v>K</v>
          </cell>
          <cell r="G416" t="str">
            <v>z</v>
          </cell>
          <cell r="H416">
            <v>45007</v>
          </cell>
          <cell r="I416" t="str">
            <v>MAJ</v>
          </cell>
          <cell r="J416" t="str">
            <v>JUN</v>
          </cell>
          <cell r="K416" t="str">
            <v>MAJ</v>
          </cell>
          <cell r="L416" t="str">
            <v>T</v>
          </cell>
          <cell r="Q416" t="str">
            <v>MI-GLS-4A</v>
          </cell>
          <cell r="R416">
            <v>1</v>
          </cell>
          <cell r="T416">
            <v>20</v>
          </cell>
        </row>
        <row r="417">
          <cell r="B417" t="str">
            <v>MI-GLS-OKT</v>
          </cell>
          <cell r="C417" t="str">
            <v>Nikola Jakubčáková</v>
          </cell>
          <cell r="D417">
            <v>918231552</v>
          </cell>
          <cell r="E417" t="str">
            <v>nikajakubcakova@gmail.com</v>
          </cell>
          <cell r="F417" t="str">
            <v>K</v>
          </cell>
          <cell r="G417" t="str">
            <v>z</v>
          </cell>
          <cell r="H417">
            <v>45008</v>
          </cell>
          <cell r="I417" t="str">
            <v>MAJ</v>
          </cell>
          <cell r="J417" t="str">
            <v>JUN</v>
          </cell>
          <cell r="K417" t="str">
            <v>MAJ</v>
          </cell>
          <cell r="L417" t="str">
            <v>T</v>
          </cell>
          <cell r="M417" t="str">
            <v>MSb</v>
          </cell>
          <cell r="N417" t="str">
            <v>F_peto</v>
          </cell>
          <cell r="O417" t="str">
            <v>PD</v>
          </cell>
          <cell r="Q417" t="str">
            <v>MI-GLS-OKT</v>
          </cell>
          <cell r="R417">
            <v>1</v>
          </cell>
          <cell r="T417">
            <v>20</v>
          </cell>
        </row>
        <row r="418">
          <cell r="B418" t="str">
            <v>MI-GPH-4B</v>
          </cell>
          <cell r="C418" t="str">
            <v>Ján Uchaľ</v>
          </cell>
          <cell r="D418">
            <v>915357868</v>
          </cell>
          <cell r="E418" t="str">
            <v>jan.uchal74@gmail.com</v>
          </cell>
          <cell r="F418" t="str">
            <v>K</v>
          </cell>
          <cell r="G418" t="str">
            <v>z</v>
          </cell>
          <cell r="H418">
            <v>45006</v>
          </cell>
          <cell r="I418" t="str">
            <v>JUN</v>
          </cell>
          <cell r="J418" t="str">
            <v>JUL</v>
          </cell>
          <cell r="L418" t="str">
            <v>T</v>
          </cell>
          <cell r="M418" t="str">
            <v>MSB</v>
          </cell>
          <cell r="O418" t="str">
            <v>PD</v>
          </cell>
          <cell r="Q418" t="str">
            <v>MI-GPH-4B</v>
          </cell>
          <cell r="R418">
            <v>1</v>
          </cell>
          <cell r="T418">
            <v>20</v>
          </cell>
        </row>
        <row r="419">
          <cell r="B419" t="str">
            <v>MI-GPH-4C</v>
          </cell>
          <cell r="C419" t="str">
            <v>Alexandra Magurová</v>
          </cell>
          <cell r="D419">
            <v>940528654</v>
          </cell>
          <cell r="E419" t="str">
            <v>alex.magurova@gmail.com</v>
          </cell>
          <cell r="F419" t="str">
            <v>K</v>
          </cell>
          <cell r="G419" t="str">
            <v>z</v>
          </cell>
          <cell r="H419">
            <v>45006</v>
          </cell>
          <cell r="I419" t="str">
            <v>MAJ</v>
          </cell>
          <cell r="J419" t="str">
            <v>JUN</v>
          </cell>
          <cell r="L419" t="str">
            <v>T</v>
          </cell>
          <cell r="O419" t="str">
            <v>PD</v>
          </cell>
          <cell r="Q419" t="str">
            <v>MI-GPH-4C</v>
          </cell>
          <cell r="R419">
            <v>1</v>
          </cell>
          <cell r="T419">
            <v>20</v>
          </cell>
        </row>
        <row r="420">
          <cell r="B420" t="str">
            <v>MI-GPH-4C</v>
          </cell>
          <cell r="C420" t="str">
            <v>Elisabeth Kováčová</v>
          </cell>
          <cell r="D420">
            <v>903667267</v>
          </cell>
          <cell r="E420" t="str">
            <v>elisabethkovacova@gmail.com</v>
          </cell>
          <cell r="F420" t="str">
            <v>K</v>
          </cell>
          <cell r="G420" t="str">
            <v>z</v>
          </cell>
          <cell r="H420">
            <v>45006</v>
          </cell>
          <cell r="L420" t="str">
            <v>T</v>
          </cell>
          <cell r="Q420" t="str">
            <v>MI-GPH-4C</v>
          </cell>
          <cell r="R420">
            <v>1</v>
          </cell>
          <cell r="T420">
            <v>20</v>
          </cell>
        </row>
        <row r="421">
          <cell r="B421" t="str">
            <v>MI-GPH-4E</v>
          </cell>
          <cell r="C421" t="str">
            <v>Tamara Illéšová</v>
          </cell>
          <cell r="D421">
            <v>917070513</v>
          </cell>
          <cell r="E421" t="str">
            <v>illesova.tamara@gmail.com</v>
          </cell>
          <cell r="F421" t="str">
            <v>K</v>
          </cell>
          <cell r="G421" t="str">
            <v>z</v>
          </cell>
          <cell r="H421">
            <v>45009</v>
          </cell>
          <cell r="I421" t="str">
            <v>MAJ</v>
          </cell>
          <cell r="J421" t="str">
            <v>JUn</v>
          </cell>
          <cell r="K421" t="str">
            <v>MAJ</v>
          </cell>
          <cell r="L421" t="str">
            <v>T</v>
          </cell>
          <cell r="M421" t="str">
            <v>MSB</v>
          </cell>
          <cell r="N421" t="str">
            <v>F_peto</v>
          </cell>
          <cell r="O421" t="str">
            <v>PD</v>
          </cell>
          <cell r="Q421" t="str">
            <v>MI-GPH-4E</v>
          </cell>
          <cell r="R421">
            <v>1</v>
          </cell>
          <cell r="T421">
            <v>20</v>
          </cell>
        </row>
        <row r="422">
          <cell r="B422" t="str">
            <v>MI-GPH-4F</v>
          </cell>
          <cell r="C422" t="str">
            <v>Matej Miša</v>
          </cell>
          <cell r="D422">
            <v>944478635</v>
          </cell>
          <cell r="E422" t="str">
            <v>matejmisa9@gmail.com</v>
          </cell>
          <cell r="F422" t="str">
            <v>K</v>
          </cell>
          <cell r="G422" t="str">
            <v>z</v>
          </cell>
          <cell r="I422" t="str">
            <v>MAJ</v>
          </cell>
          <cell r="J422" t="str">
            <v>JUN</v>
          </cell>
          <cell r="K422" t="str">
            <v>MAJ</v>
          </cell>
          <cell r="L422" t="str">
            <v>T</v>
          </cell>
          <cell r="M422" t="str">
            <v>MSB</v>
          </cell>
          <cell r="O422" t="str">
            <v>PD</v>
          </cell>
          <cell r="Q422" t="str">
            <v>MI-GPH-4F</v>
          </cell>
          <cell r="R422">
            <v>1</v>
          </cell>
          <cell r="T422">
            <v>20</v>
          </cell>
        </row>
        <row r="423">
          <cell r="B423" t="str">
            <v>MI-OA-4A</v>
          </cell>
          <cell r="C423" t="str">
            <v>Katarína Salaková</v>
          </cell>
          <cell r="D423">
            <v>919140192</v>
          </cell>
          <cell r="E423" t="str">
            <v>salakovakatarina2@gmail.com</v>
          </cell>
          <cell r="F423" t="str">
            <v>R</v>
          </cell>
          <cell r="G423" t="str">
            <v/>
          </cell>
          <cell r="H423">
            <v>45174</v>
          </cell>
          <cell r="I423" t="str">
            <v>SEP</v>
          </cell>
          <cell r="J423" t="str">
            <v>SEP</v>
          </cell>
          <cell r="L423" t="str">
            <v>T</v>
          </cell>
          <cell r="M423" t="str">
            <v xml:space="preserve"> SB A</v>
          </cell>
          <cell r="N423" t="str">
            <v>F_peto</v>
          </cell>
          <cell r="Q423" t="str">
            <v>MI-OA-4A</v>
          </cell>
          <cell r="R423">
            <v>1</v>
          </cell>
          <cell r="T423">
            <v>20</v>
          </cell>
        </row>
        <row r="424">
          <cell r="B424" t="str">
            <v>MI-OA-4A</v>
          </cell>
          <cell r="C424" t="str">
            <v>Erik Bača</v>
          </cell>
          <cell r="D424">
            <v>915033565</v>
          </cell>
          <cell r="E424" t="str">
            <v>erikbaca277@gmail.com</v>
          </cell>
          <cell r="F424" t="str">
            <v>R</v>
          </cell>
          <cell r="G424" t="str">
            <v/>
          </cell>
          <cell r="L424" t="str">
            <v>T</v>
          </cell>
          <cell r="Q424" t="str">
            <v>MI-OA-4A</v>
          </cell>
          <cell r="R424">
            <v>1</v>
          </cell>
          <cell r="T424">
            <v>20</v>
          </cell>
        </row>
        <row r="425">
          <cell r="B425" t="str">
            <v>MI-OA-4B</v>
          </cell>
          <cell r="C425" t="str">
            <v>Lucia Vantová</v>
          </cell>
          <cell r="D425">
            <v>908177496</v>
          </cell>
          <cell r="E425" t="str">
            <v>lvantova6@gmail.com</v>
          </cell>
          <cell r="F425" t="str">
            <v>R</v>
          </cell>
          <cell r="G425" t="str">
            <v>z</v>
          </cell>
          <cell r="H425">
            <v>45009</v>
          </cell>
          <cell r="I425" t="str">
            <v>MAJ</v>
          </cell>
          <cell r="J425" t="str">
            <v>JUN</v>
          </cell>
          <cell r="K425" t="str">
            <v>MAJ</v>
          </cell>
          <cell r="L425" t="str">
            <v>T</v>
          </cell>
          <cell r="Q425" t="str">
            <v>MI-OA-4B</v>
          </cell>
          <cell r="R425">
            <v>1</v>
          </cell>
          <cell r="T425">
            <v>20</v>
          </cell>
        </row>
        <row r="426">
          <cell r="B426" t="str">
            <v>MI-OAS-4B</v>
          </cell>
          <cell r="C426" t="str">
            <v>Sofia Harajdičová</v>
          </cell>
          <cell r="D426">
            <v>940308639</v>
          </cell>
          <cell r="E426" t="str">
            <v>sofiaharajdicova@gmail.com</v>
          </cell>
          <cell r="F426" t="str">
            <v>R</v>
          </cell>
          <cell r="G426" t="str">
            <v>z</v>
          </cell>
          <cell r="H426">
            <v>45005</v>
          </cell>
          <cell r="I426" t="str">
            <v>MAJ</v>
          </cell>
          <cell r="J426" t="str">
            <v>JUn</v>
          </cell>
          <cell r="K426" t="str">
            <v>MAJ</v>
          </cell>
          <cell r="L426" t="str">
            <v>T</v>
          </cell>
          <cell r="M426" t="str">
            <v>MSB</v>
          </cell>
          <cell r="N426" t="str">
            <v>F_peto</v>
          </cell>
          <cell r="O426" t="str">
            <v>PD</v>
          </cell>
          <cell r="Q426" t="str">
            <v>MI-OAS-4B</v>
          </cell>
          <cell r="R426">
            <v>1</v>
          </cell>
          <cell r="T426">
            <v>20</v>
          </cell>
        </row>
        <row r="427">
          <cell r="B427" t="str">
            <v>MI-OAS-4C</v>
          </cell>
          <cell r="C427" t="str">
            <v>Rebeka Ferencová</v>
          </cell>
          <cell r="D427">
            <v>944011342</v>
          </cell>
          <cell r="E427" t="str">
            <v>r.ferencovaa@gmail.com</v>
          </cell>
          <cell r="F427" t="str">
            <v>R</v>
          </cell>
          <cell r="G427" t="str">
            <v>z</v>
          </cell>
          <cell r="I427" t="str">
            <v>MAJ</v>
          </cell>
          <cell r="J427" t="str">
            <v>SEP</v>
          </cell>
          <cell r="K427" t="str">
            <v>SEP</v>
          </cell>
          <cell r="L427" t="str">
            <v>TABLO</v>
          </cell>
          <cell r="M427" t="str">
            <v>MSB</v>
          </cell>
          <cell r="N427" t="str">
            <v>F_peto</v>
          </cell>
          <cell r="Q427" t="str">
            <v>MI-OAS-4C</v>
          </cell>
          <cell r="R427">
            <v>1</v>
          </cell>
          <cell r="T427">
            <v>20</v>
          </cell>
        </row>
        <row r="428">
          <cell r="B428" t="str">
            <v>MI-OAS-4C</v>
          </cell>
          <cell r="C428" t="str">
            <v>Adam Rafaj</v>
          </cell>
          <cell r="D428">
            <v>919198528</v>
          </cell>
          <cell r="E428" t="str">
            <v>adambruno2004@gmail.com</v>
          </cell>
          <cell r="F428" t="str">
            <v>R</v>
          </cell>
          <cell r="G428" t="str">
            <v>z</v>
          </cell>
          <cell r="L428" t="str">
            <v>T</v>
          </cell>
          <cell r="Q428" t="str">
            <v>MI-OAS-4C</v>
          </cell>
          <cell r="R428">
            <v>1</v>
          </cell>
          <cell r="T428">
            <v>20</v>
          </cell>
        </row>
        <row r="429">
          <cell r="B429" t="str">
            <v>MI-OAS-5A (5r)</v>
          </cell>
          <cell r="C429" t="str">
            <v>Liana Jana Mušinská</v>
          </cell>
          <cell r="D429">
            <v>940263119</v>
          </cell>
          <cell r="E429" t="str">
            <v>ljmusinska@gmail.com</v>
          </cell>
          <cell r="F429" t="str">
            <v>K</v>
          </cell>
          <cell r="G429" t="str">
            <v>z</v>
          </cell>
          <cell r="H429">
            <v>45014</v>
          </cell>
          <cell r="I429" t="str">
            <v>MAJ</v>
          </cell>
          <cell r="J429" t="str">
            <v>JUN</v>
          </cell>
          <cell r="K429" t="str">
            <v>MAJ</v>
          </cell>
          <cell r="L429" t="str">
            <v>T</v>
          </cell>
          <cell r="M429" t="str">
            <v>MSB</v>
          </cell>
          <cell r="N429" t="str">
            <v>F_peto</v>
          </cell>
          <cell r="O429" t="str">
            <v>2S</v>
          </cell>
          <cell r="Q429" t="str">
            <v>MI-OAS-5A (5r)</v>
          </cell>
          <cell r="R429">
            <v>1</v>
          </cell>
          <cell r="T429">
            <v>20</v>
          </cell>
        </row>
        <row r="430">
          <cell r="B430" t="str">
            <v>MI-SHA-5HA (5r)</v>
          </cell>
          <cell r="C430" t="str">
            <v>Viktoria Pospíšilová</v>
          </cell>
          <cell r="D430">
            <v>910195313</v>
          </cell>
          <cell r="E430" t="str">
            <v>nelper13@gmail.com</v>
          </cell>
          <cell r="F430" t="str">
            <v>R</v>
          </cell>
          <cell r="G430" t="str">
            <v/>
          </cell>
          <cell r="H430">
            <v>45254</v>
          </cell>
          <cell r="I430" t="str">
            <v>NOV</v>
          </cell>
          <cell r="J430" t="str">
            <v>OKT</v>
          </cell>
          <cell r="L430" t="str">
            <v>T</v>
          </cell>
          <cell r="M430" t="str">
            <v>SB B</v>
          </cell>
          <cell r="N430" t="str">
            <v>F_peto</v>
          </cell>
          <cell r="Q430" t="str">
            <v>MI-SHA-5HA (5r)</v>
          </cell>
          <cell r="R430">
            <v>1</v>
          </cell>
          <cell r="T430">
            <v>20</v>
          </cell>
        </row>
        <row r="431">
          <cell r="B431" t="str">
            <v>MI-SHA-5HA (5r)</v>
          </cell>
          <cell r="C431" t="str">
            <v>Margita Ferčaková</v>
          </cell>
          <cell r="D431">
            <v>940745389</v>
          </cell>
          <cell r="E431" t="str">
            <v>princeznaprincezna00@gmail.com</v>
          </cell>
          <cell r="F431" t="str">
            <v>R</v>
          </cell>
          <cell r="G431" t="str">
            <v/>
          </cell>
          <cell r="L431" t="str">
            <v>T</v>
          </cell>
          <cell r="M431" t="str">
            <v>SB B</v>
          </cell>
          <cell r="N431" t="str">
            <v>F_peto</v>
          </cell>
          <cell r="Q431" t="str">
            <v>MI-SHA-5HA (5r)</v>
          </cell>
          <cell r="R431">
            <v>1</v>
          </cell>
          <cell r="T431">
            <v>20</v>
          </cell>
        </row>
        <row r="432">
          <cell r="B432" t="str">
            <v>MI-SZS-4FL</v>
          </cell>
          <cell r="C432" t="str">
            <v>Simona Gašparovičová</v>
          </cell>
          <cell r="D432">
            <v>944077988</v>
          </cell>
          <cell r="E432" t="str">
            <v>simonkagas005@gmail.com</v>
          </cell>
          <cell r="F432" t="str">
            <v>K</v>
          </cell>
          <cell r="G432" t="str">
            <v>z</v>
          </cell>
          <cell r="I432" t="str">
            <v>APR</v>
          </cell>
          <cell r="J432" t="str">
            <v>APR</v>
          </cell>
          <cell r="K432" t="str">
            <v>APR</v>
          </cell>
          <cell r="L432" t="str">
            <v>T</v>
          </cell>
          <cell r="M432" t="str">
            <v>MSB</v>
          </cell>
          <cell r="N432" t="str">
            <v>F_peto</v>
          </cell>
          <cell r="Q432" t="str">
            <v>MI-SZS-4FL</v>
          </cell>
          <cell r="R432">
            <v>1</v>
          </cell>
          <cell r="T432">
            <v>20</v>
          </cell>
        </row>
        <row r="433">
          <cell r="B433" t="str">
            <v>MI-SZS-4M</v>
          </cell>
          <cell r="C433" t="str">
            <v>Martina Geralská</v>
          </cell>
          <cell r="D433">
            <v>918223962</v>
          </cell>
          <cell r="E433" t="str">
            <v>martinageralska05@gmail.com</v>
          </cell>
          <cell r="F433" t="str">
            <v>K</v>
          </cell>
          <cell r="G433" t="str">
            <v>z</v>
          </cell>
          <cell r="H433">
            <v>45006</v>
          </cell>
          <cell r="I433" t="str">
            <v>MAR</v>
          </cell>
          <cell r="J433" t="str">
            <v>APR</v>
          </cell>
          <cell r="K433" t="str">
            <v>MAR</v>
          </cell>
          <cell r="L433" t="str">
            <v>TABLO</v>
          </cell>
          <cell r="M433" t="str">
            <v>MSB</v>
          </cell>
          <cell r="O433" t="str">
            <v>PD</v>
          </cell>
          <cell r="Q433" t="str">
            <v>MI-SZS-4M</v>
          </cell>
          <cell r="R433">
            <v>1</v>
          </cell>
          <cell r="T433">
            <v>20</v>
          </cell>
        </row>
        <row r="434">
          <cell r="B434" t="str">
            <v>MI-SZS-4PSA</v>
          </cell>
          <cell r="C434" t="str">
            <v>Sarah Brindová</v>
          </cell>
          <cell r="D434">
            <v>910313059</v>
          </cell>
          <cell r="E434" t="str">
            <v>sarahbrindova1@gmail.com</v>
          </cell>
          <cell r="F434" t="str">
            <v>K</v>
          </cell>
          <cell r="G434" t="str">
            <v>z</v>
          </cell>
          <cell r="H434">
            <v>45009</v>
          </cell>
          <cell r="I434" t="str">
            <v>JUN</v>
          </cell>
          <cell r="J434" t="str">
            <v>=</v>
          </cell>
          <cell r="L434" t="str">
            <v>T</v>
          </cell>
          <cell r="M434" t="str">
            <v>MSB</v>
          </cell>
          <cell r="N434" t="str">
            <v>F_peto</v>
          </cell>
          <cell r="Q434" t="str">
            <v>MI-SZS-4PSA</v>
          </cell>
          <cell r="R434">
            <v>1</v>
          </cell>
          <cell r="T434">
            <v>20</v>
          </cell>
        </row>
        <row r="435">
          <cell r="B435" t="str">
            <v>MK-SS-4A</v>
          </cell>
          <cell r="C435" t="str">
            <v>Adriana Karácsonyiová</v>
          </cell>
          <cell r="D435">
            <v>951148645</v>
          </cell>
          <cell r="E435" t="str">
            <v>adrika.dusena@gmail.com</v>
          </cell>
          <cell r="F435" t="str">
            <v>K</v>
          </cell>
          <cell r="G435" t="str">
            <v>z</v>
          </cell>
          <cell r="H435">
            <v>45015</v>
          </cell>
          <cell r="I435" t="str">
            <v>MAR</v>
          </cell>
          <cell r="J435" t="str">
            <v>APR</v>
          </cell>
          <cell r="K435" t="str">
            <v>MAR</v>
          </cell>
          <cell r="L435" t="str">
            <v>T</v>
          </cell>
          <cell r="M435" t="str">
            <v>MSB</v>
          </cell>
          <cell r="Q435" t="str">
            <v>MK-SS-4A</v>
          </cell>
          <cell r="R435">
            <v>1</v>
          </cell>
          <cell r="T435">
            <v>20</v>
          </cell>
        </row>
        <row r="436">
          <cell r="B436" t="str">
            <v>MNB-GYM-4A</v>
          </cell>
          <cell r="C436" t="str">
            <v>Michaela Szopková</v>
          </cell>
          <cell r="D436">
            <v>948202527</v>
          </cell>
          <cell r="E436" t="str">
            <v>miska.szopkova@gmail.com</v>
          </cell>
          <cell r="F436" t="str">
            <v>K</v>
          </cell>
          <cell r="G436" t="str">
            <v>z</v>
          </cell>
          <cell r="H436">
            <v>44999</v>
          </cell>
          <cell r="I436" t="str">
            <v>MAJ</v>
          </cell>
          <cell r="J436" t="str">
            <v>JUN</v>
          </cell>
          <cell r="L436" t="str">
            <v>T</v>
          </cell>
          <cell r="Q436" t="str">
            <v>MNB-GYM-4A</v>
          </cell>
          <cell r="R436">
            <v>1</v>
          </cell>
          <cell r="T436">
            <v>20</v>
          </cell>
        </row>
        <row r="437">
          <cell r="B437" t="str">
            <v>Modra-GYM-4A</v>
          </cell>
          <cell r="C437" t="str">
            <v>Sára Marčišová</v>
          </cell>
          <cell r="D437">
            <v>902586381</v>
          </cell>
          <cell r="E437" t="str">
            <v>saramar@zoznam.sk</v>
          </cell>
          <cell r="F437" t="str">
            <v>K</v>
          </cell>
          <cell r="G437" t="str">
            <v>z</v>
          </cell>
          <cell r="H437">
            <v>44999</v>
          </cell>
          <cell r="I437" t="str">
            <v>JUN</v>
          </cell>
          <cell r="J437" t="str">
            <v>JUL</v>
          </cell>
          <cell r="K437" t="str">
            <v>JUN</v>
          </cell>
          <cell r="L437" t="str">
            <v>T</v>
          </cell>
          <cell r="M437" t="str">
            <v>MSB</v>
          </cell>
          <cell r="N437" t="str">
            <v>F</v>
          </cell>
          <cell r="Q437" t="str">
            <v>Modra-GYM-4A</v>
          </cell>
          <cell r="R437">
            <v>1</v>
          </cell>
          <cell r="T437">
            <v>20</v>
          </cell>
        </row>
        <row r="438">
          <cell r="B438" t="str">
            <v>Modra-GYM-OKT</v>
          </cell>
          <cell r="C438" t="str">
            <v>Patrícia Bystrianska</v>
          </cell>
          <cell r="D438">
            <v>905943291</v>
          </cell>
          <cell r="E438" t="str">
            <v>patriciaby842@gmail.com</v>
          </cell>
          <cell r="F438" t="str">
            <v>K</v>
          </cell>
          <cell r="G438" t="str">
            <v>z</v>
          </cell>
          <cell r="I438" t="str">
            <v>JUN</v>
          </cell>
          <cell r="J438" t="str">
            <v>jul</v>
          </cell>
          <cell r="K438" t="str">
            <v>JUN</v>
          </cell>
          <cell r="L438" t="str">
            <v>T</v>
          </cell>
          <cell r="M438" t="str">
            <v>MSB</v>
          </cell>
          <cell r="N438" t="str">
            <v>F</v>
          </cell>
          <cell r="O438" t="str">
            <v>2S</v>
          </cell>
          <cell r="Q438" t="str">
            <v>Modra-GYM-OKT</v>
          </cell>
          <cell r="R438">
            <v>1</v>
          </cell>
          <cell r="T438">
            <v>20</v>
          </cell>
        </row>
        <row r="439">
          <cell r="B439" t="str">
            <v>Modra-PED-4A</v>
          </cell>
          <cell r="C439" t="str">
            <v>Šarlota Šarvaicová</v>
          </cell>
          <cell r="D439">
            <v>904030302</v>
          </cell>
          <cell r="E439" t="str">
            <v>sarlotasarvaicova@gmail.com</v>
          </cell>
          <cell r="F439" t="str">
            <v>K</v>
          </cell>
          <cell r="G439" t="str">
            <v>z</v>
          </cell>
          <cell r="H439">
            <v>44992</v>
          </cell>
          <cell r="I439" t="str">
            <v>MAJ</v>
          </cell>
          <cell r="J439" t="str">
            <v>JUN</v>
          </cell>
          <cell r="L439" t="str">
            <v>T</v>
          </cell>
          <cell r="M439" t="str">
            <v>MSB</v>
          </cell>
          <cell r="Q439" t="str">
            <v>Modra-PED-4A</v>
          </cell>
          <cell r="R439">
            <v>1</v>
          </cell>
          <cell r="T439">
            <v>20</v>
          </cell>
        </row>
        <row r="440">
          <cell r="B440" t="str">
            <v>Modra-PED-4B</v>
          </cell>
          <cell r="C440" t="str">
            <v>Marcela Čmehylová</v>
          </cell>
          <cell r="D440">
            <v>948250842</v>
          </cell>
          <cell r="E440" t="str">
            <v>macka.cmehylova@gmail.com</v>
          </cell>
          <cell r="F440" t="str">
            <v>K</v>
          </cell>
          <cell r="G440" t="str">
            <v>z</v>
          </cell>
          <cell r="H440">
            <v>44998</v>
          </cell>
          <cell r="I440" t="str">
            <v>MAJ</v>
          </cell>
          <cell r="J440" t="str">
            <v>JUL</v>
          </cell>
          <cell r="K440" t="str">
            <v>JUN</v>
          </cell>
          <cell r="L440" t="str">
            <v>T</v>
          </cell>
          <cell r="M440" t="str">
            <v>MSB</v>
          </cell>
          <cell r="Q440" t="str">
            <v>Modra-PED-4B</v>
          </cell>
          <cell r="R440">
            <v>1</v>
          </cell>
          <cell r="T440">
            <v>20</v>
          </cell>
        </row>
        <row r="441">
          <cell r="B441" t="str">
            <v>Modra-PED-4CV</v>
          </cell>
          <cell r="C441" t="str">
            <v>Diana Petrová</v>
          </cell>
          <cell r="D441">
            <v>915604121</v>
          </cell>
          <cell r="E441" t="str">
            <v>diana.petrova0606@gmail.com</v>
          </cell>
          <cell r="F441" t="str">
            <v>K</v>
          </cell>
          <cell r="G441" t="str">
            <v>z</v>
          </cell>
          <cell r="H441">
            <v>44992</v>
          </cell>
          <cell r="I441" t="str">
            <v>JUN</v>
          </cell>
          <cell r="J441" t="str">
            <v>AUG</v>
          </cell>
          <cell r="L441" t="str">
            <v>T</v>
          </cell>
          <cell r="Q441" t="str">
            <v>Modra-PED-4CV</v>
          </cell>
          <cell r="R441">
            <v>1</v>
          </cell>
          <cell r="T441">
            <v>20</v>
          </cell>
        </row>
        <row r="442">
          <cell r="B442" t="str">
            <v>Modra-SOSV-4A</v>
          </cell>
          <cell r="C442" t="str">
            <v>Adela Rubínová</v>
          </cell>
          <cell r="D442">
            <v>902562274</v>
          </cell>
          <cell r="E442" t="str">
            <v>rubinova.adela@svosmo.sk</v>
          </cell>
          <cell r="F442" t="str">
            <v>K</v>
          </cell>
          <cell r="G442" t="str">
            <v>z</v>
          </cell>
          <cell r="H442">
            <v>44998</v>
          </cell>
          <cell r="I442" t="str">
            <v>MAJ</v>
          </cell>
          <cell r="J442" t="str">
            <v>JUN</v>
          </cell>
          <cell r="K442" t="str">
            <v>MAJ</v>
          </cell>
          <cell r="L442" t="str">
            <v>T</v>
          </cell>
          <cell r="Q442" t="str">
            <v>Modra-SOSV-4A</v>
          </cell>
          <cell r="R442">
            <v>1</v>
          </cell>
          <cell r="T442">
            <v>20</v>
          </cell>
        </row>
        <row r="443">
          <cell r="B443" t="str">
            <v>MT-EG-5AG (5r)</v>
          </cell>
          <cell r="C443" t="str">
            <v>Barbora Bašková</v>
          </cell>
          <cell r="D443">
            <v>950604044</v>
          </cell>
          <cell r="E443" t="str">
            <v>barborabaskova@essmt.sk</v>
          </cell>
          <cell r="F443" t="str">
            <v>R</v>
          </cell>
          <cell r="G443" t="str">
            <v>z</v>
          </cell>
          <cell r="I443" t="str">
            <v>MAJ</v>
          </cell>
          <cell r="J443" t="str">
            <v>JUN</v>
          </cell>
          <cell r="K443" t="str">
            <v>MAJ</v>
          </cell>
          <cell r="L443" t="str">
            <v>T</v>
          </cell>
          <cell r="M443" t="str">
            <v>MSB</v>
          </cell>
          <cell r="N443" t="str">
            <v>F</v>
          </cell>
          <cell r="O443" t="str">
            <v>PD</v>
          </cell>
          <cell r="Q443" t="str">
            <v>MT-EG-5AG (5r)</v>
          </cell>
          <cell r="R443">
            <v>1</v>
          </cell>
          <cell r="T443">
            <v>20</v>
          </cell>
        </row>
        <row r="444">
          <cell r="B444" t="str">
            <v>MT-EG-5BG (5r)</v>
          </cell>
          <cell r="C444" t="str">
            <v>Martina Barancová</v>
          </cell>
          <cell r="D444">
            <v>902076272</v>
          </cell>
          <cell r="E444" t="str">
            <v>martinabarancova14002@gmail.com</v>
          </cell>
          <cell r="F444" t="str">
            <v>R</v>
          </cell>
          <cell r="G444" t="str">
            <v>z</v>
          </cell>
          <cell r="H444">
            <v>45188</v>
          </cell>
          <cell r="I444" t="str">
            <v>SEP</v>
          </cell>
          <cell r="J444" t="str">
            <v>SEP</v>
          </cell>
          <cell r="K444" t="str">
            <v>SEP</v>
          </cell>
          <cell r="L444" t="str">
            <v>T</v>
          </cell>
          <cell r="M444" t="str">
            <v>MSB</v>
          </cell>
          <cell r="Q444" t="str">
            <v>MT-EG-5BG (5r)</v>
          </cell>
          <cell r="R444">
            <v>1</v>
          </cell>
          <cell r="T444">
            <v>20</v>
          </cell>
        </row>
        <row r="445">
          <cell r="B445" t="str">
            <v>MT-EG-5BG (5r)</v>
          </cell>
          <cell r="C445" t="str">
            <v>Natália Beláčiková</v>
          </cell>
          <cell r="D445">
            <v>910756265</v>
          </cell>
          <cell r="E445" t="str">
            <v>belacikovanatalia@gmail.com</v>
          </cell>
          <cell r="F445" t="str">
            <v>R</v>
          </cell>
          <cell r="G445" t="str">
            <v>z</v>
          </cell>
          <cell r="L445" t="str">
            <v>T</v>
          </cell>
          <cell r="Q445" t="str">
            <v>MT-EG-5BG (5r)</v>
          </cell>
          <cell r="R445">
            <v>1</v>
          </cell>
          <cell r="T445">
            <v>20</v>
          </cell>
        </row>
        <row r="446">
          <cell r="B446" t="str">
            <v>MT-GJL-OKT A</v>
          </cell>
          <cell r="C446" t="str">
            <v>Agáta Podhradská</v>
          </cell>
          <cell r="D446">
            <v>907208283</v>
          </cell>
          <cell r="E446" t="str">
            <v>agipodhrad@gmail.com</v>
          </cell>
          <cell r="F446" t="str">
            <v>R</v>
          </cell>
          <cell r="G446" t="str">
            <v>z</v>
          </cell>
          <cell r="H446">
            <v>45016</v>
          </cell>
          <cell r="I446" t="str">
            <v>JUN</v>
          </cell>
          <cell r="J446" t="str">
            <v>AUG</v>
          </cell>
          <cell r="L446" t="str">
            <v>T</v>
          </cell>
          <cell r="Q446" t="str">
            <v>MT-GJL-OKT A</v>
          </cell>
          <cell r="R446">
            <v>1</v>
          </cell>
          <cell r="T446">
            <v>20</v>
          </cell>
        </row>
        <row r="447">
          <cell r="B447" t="str">
            <v>MT-GJL-OKT B</v>
          </cell>
          <cell r="C447" t="str">
            <v>Nataša Kvašnicová</v>
          </cell>
          <cell r="D447">
            <v>907333881</v>
          </cell>
          <cell r="E447" t="str">
            <v>natasa.kvasnicova@gmail.com</v>
          </cell>
          <cell r="F447" t="str">
            <v>R</v>
          </cell>
          <cell r="G447" t="str">
            <v>z</v>
          </cell>
          <cell r="H447">
            <v>44971</v>
          </cell>
          <cell r="I447" t="str">
            <v>SEP</v>
          </cell>
          <cell r="J447" t="str">
            <v>JUL</v>
          </cell>
          <cell r="K447" t="str">
            <v>JUN</v>
          </cell>
          <cell r="L447" t="str">
            <v>T</v>
          </cell>
          <cell r="M447" t="str">
            <v>MSB</v>
          </cell>
          <cell r="N447" t="str">
            <v>F</v>
          </cell>
          <cell r="Q447" t="str">
            <v>MT-GJL-OKT B</v>
          </cell>
          <cell r="R447">
            <v>1</v>
          </cell>
          <cell r="T447">
            <v>20</v>
          </cell>
        </row>
        <row r="448">
          <cell r="B448" t="str">
            <v>MT-GVPT-4A</v>
          </cell>
          <cell r="C448" t="str">
            <v>Alexandra Grznárová</v>
          </cell>
          <cell r="D448">
            <v>948313678</v>
          </cell>
          <cell r="E448" t="str">
            <v>s.grznarova11@gmail.com</v>
          </cell>
          <cell r="F448" t="str">
            <v>K</v>
          </cell>
          <cell r="G448" t="str">
            <v>z</v>
          </cell>
          <cell r="H448">
            <v>44977</v>
          </cell>
          <cell r="I448" t="str">
            <v>MAj</v>
          </cell>
          <cell r="J448" t="str">
            <v>Maj</v>
          </cell>
          <cell r="K448" t="str">
            <v>MAJ</v>
          </cell>
          <cell r="L448" t="str">
            <v>T</v>
          </cell>
          <cell r="M448" t="str">
            <v>MSB</v>
          </cell>
          <cell r="N448" t="str">
            <v>F</v>
          </cell>
          <cell r="O448" t="str">
            <v>2S</v>
          </cell>
          <cell r="Q448" t="str">
            <v>MT-GVPT-4A</v>
          </cell>
          <cell r="R448">
            <v>1</v>
          </cell>
          <cell r="T448">
            <v>20</v>
          </cell>
        </row>
        <row r="449">
          <cell r="B449" t="str">
            <v>MT-GVPT-4B</v>
          </cell>
          <cell r="C449" t="str">
            <v>Denisa Vršková</v>
          </cell>
          <cell r="D449">
            <v>918277089</v>
          </cell>
          <cell r="E449" t="str">
            <v>dennyxsn@gmail.com</v>
          </cell>
          <cell r="F449" t="str">
            <v>R</v>
          </cell>
          <cell r="G449" t="str">
            <v>z</v>
          </cell>
          <cell r="H449">
            <v>44980</v>
          </cell>
          <cell r="I449" t="str">
            <v>MAJ</v>
          </cell>
          <cell r="J449" t="str">
            <v>JUN</v>
          </cell>
          <cell r="L449" t="str">
            <v>T</v>
          </cell>
          <cell r="M449" t="str">
            <v>MSB</v>
          </cell>
          <cell r="O449" t="str">
            <v>2S</v>
          </cell>
          <cell r="Q449" t="str">
            <v>MT-GVPT-4B</v>
          </cell>
          <cell r="R449">
            <v>1</v>
          </cell>
          <cell r="T449">
            <v>20</v>
          </cell>
        </row>
        <row r="450">
          <cell r="B450" t="str">
            <v>MT-GVPT-5E (5r)</v>
          </cell>
          <cell r="C450" t="str">
            <v>Lucia Erteľová</v>
          </cell>
          <cell r="D450">
            <v>918299042</v>
          </cell>
          <cell r="E450" t="str">
            <v>lucinka.ertelova@gmail.com</v>
          </cell>
          <cell r="F450" t="str">
            <v>R</v>
          </cell>
          <cell r="G450" t="str">
            <v>z</v>
          </cell>
          <cell r="H450">
            <v>44980</v>
          </cell>
          <cell r="I450" t="str">
            <v>MAJ</v>
          </cell>
          <cell r="J450" t="str">
            <v>JUN</v>
          </cell>
          <cell r="K450" t="str">
            <v>MAJ</v>
          </cell>
          <cell r="L450" t="str">
            <v>T</v>
          </cell>
          <cell r="M450" t="str">
            <v>MSB</v>
          </cell>
          <cell r="N450" t="str">
            <v>F</v>
          </cell>
          <cell r="O450" t="str">
            <v>PD</v>
          </cell>
          <cell r="Q450" t="str">
            <v>MT-GVPT-5E (5r)</v>
          </cell>
          <cell r="R450">
            <v>1</v>
          </cell>
          <cell r="T450">
            <v>20</v>
          </cell>
        </row>
        <row r="451">
          <cell r="B451" t="str">
            <v>MT-OA-4A</v>
          </cell>
          <cell r="C451" t="str">
            <v>Sára Staníková</v>
          </cell>
          <cell r="D451">
            <v>951023452</v>
          </cell>
          <cell r="E451" t="str">
            <v>sarrasttanikova@gmail.com</v>
          </cell>
          <cell r="F451" t="str">
            <v>R</v>
          </cell>
          <cell r="G451" t="str">
            <v>z</v>
          </cell>
          <cell r="H451">
            <v>44972</v>
          </cell>
          <cell r="I451" t="str">
            <v>MAJ</v>
          </cell>
          <cell r="J451" t="str">
            <v>MAj</v>
          </cell>
          <cell r="L451" t="str">
            <v>T</v>
          </cell>
          <cell r="M451" t="str">
            <v>MSB</v>
          </cell>
          <cell r="N451" t="str">
            <v>F</v>
          </cell>
          <cell r="Q451" t="str">
            <v>MT-OA-4A</v>
          </cell>
          <cell r="R451">
            <v>1</v>
          </cell>
          <cell r="T451">
            <v>20</v>
          </cell>
        </row>
        <row r="452">
          <cell r="B452" t="str">
            <v>MT-OA-4B</v>
          </cell>
          <cell r="C452" t="str">
            <v>Veronika Blanaríková</v>
          </cell>
          <cell r="D452">
            <v>950704582</v>
          </cell>
          <cell r="E452" t="str">
            <v>blanarikova42@gmail.com</v>
          </cell>
          <cell r="F452" t="str">
            <v>R</v>
          </cell>
          <cell r="G452" t="str">
            <v>z</v>
          </cell>
          <cell r="I452" t="str">
            <v>APR</v>
          </cell>
          <cell r="J452" t="str">
            <v>MAJ</v>
          </cell>
          <cell r="K452" t="str">
            <v>APR</v>
          </cell>
          <cell r="L452" t="str">
            <v>T</v>
          </cell>
          <cell r="N452" t="str">
            <v>F</v>
          </cell>
          <cell r="Q452" t="str">
            <v>MT-OA-4B</v>
          </cell>
          <cell r="R452">
            <v>1</v>
          </cell>
          <cell r="T452">
            <v>20</v>
          </cell>
        </row>
        <row r="453">
          <cell r="B453" t="str">
            <v>MT-OA-5C (5r)</v>
          </cell>
          <cell r="C453" t="str">
            <v>Chiara Pavloreková</v>
          </cell>
          <cell r="D453">
            <v>940840038</v>
          </cell>
          <cell r="E453" t="str">
            <v>chiarka.pavlorekova@icloud.com</v>
          </cell>
          <cell r="F453" t="str">
            <v>R</v>
          </cell>
          <cell r="G453" t="str">
            <v>z</v>
          </cell>
          <cell r="H453">
            <v>44967</v>
          </cell>
          <cell r="I453" t="str">
            <v>MAJ</v>
          </cell>
          <cell r="J453" t="str">
            <v>JUN</v>
          </cell>
          <cell r="K453" t="str">
            <v>JUN</v>
          </cell>
          <cell r="L453" t="str">
            <v>T</v>
          </cell>
          <cell r="M453" t="str">
            <v>MSB</v>
          </cell>
          <cell r="N453" t="str">
            <v>F</v>
          </cell>
          <cell r="O453" t="str">
            <v>PD</v>
          </cell>
          <cell r="Q453" t="str">
            <v>MT-OA-5C (5r)</v>
          </cell>
          <cell r="R453">
            <v>1</v>
          </cell>
          <cell r="T453">
            <v>20</v>
          </cell>
        </row>
        <row r="454">
          <cell r="B454" t="str">
            <v>MT-OAS-4CK</v>
          </cell>
          <cell r="C454" t="str">
            <v>Zuzana Petra Kopková</v>
          </cell>
          <cell r="D454">
            <v>904627858</v>
          </cell>
          <cell r="E454" t="str">
            <v>kzuzanapetra@gmail.com</v>
          </cell>
          <cell r="F454" t="str">
            <v>R</v>
          </cell>
          <cell r="G454" t="str">
            <v>z</v>
          </cell>
          <cell r="H454">
            <v>45016</v>
          </cell>
          <cell r="I454" t="str">
            <v>MAJ</v>
          </cell>
          <cell r="J454" t="str">
            <v>JUN</v>
          </cell>
          <cell r="K454" t="str">
            <v>MAJ</v>
          </cell>
          <cell r="L454" t="str">
            <v>T</v>
          </cell>
          <cell r="M454" t="str">
            <v>MSB</v>
          </cell>
          <cell r="N454" t="str">
            <v>F</v>
          </cell>
          <cell r="Q454" t="str">
            <v>MT-OAS-4CK</v>
          </cell>
          <cell r="R454">
            <v>1</v>
          </cell>
          <cell r="T454">
            <v>20</v>
          </cell>
        </row>
        <row r="455">
          <cell r="B455" t="str">
            <v>MT-OAS-4IKT</v>
          </cell>
          <cell r="C455" t="str">
            <v>Nikola Bučkuliaková</v>
          </cell>
          <cell r="D455">
            <v>908114125</v>
          </cell>
          <cell r="E455" t="str">
            <v>nbuckuliakova@gmail.com</v>
          </cell>
          <cell r="F455" t="str">
            <v>R</v>
          </cell>
          <cell r="G455" t="str">
            <v>z</v>
          </cell>
          <cell r="H455">
            <v>44977</v>
          </cell>
          <cell r="I455" t="str">
            <v>MAR</v>
          </cell>
          <cell r="J455" t="str">
            <v>MAJ</v>
          </cell>
          <cell r="K455" t="str">
            <v>APR</v>
          </cell>
          <cell r="L455" t="str">
            <v>T</v>
          </cell>
          <cell r="M455" t="str">
            <v>MSB</v>
          </cell>
          <cell r="Q455" t="str">
            <v>MT-OAS-4IKT</v>
          </cell>
          <cell r="R455">
            <v>1</v>
          </cell>
          <cell r="T455">
            <v>20</v>
          </cell>
        </row>
        <row r="456">
          <cell r="B456" t="str">
            <v>MT-OAS-4KZT</v>
          </cell>
          <cell r="C456" t="str">
            <v>Viktória Drmlová</v>
          </cell>
          <cell r="D456">
            <v>908555978</v>
          </cell>
          <cell r="E456" t="str">
            <v>v.drmlova@gmail.com</v>
          </cell>
          <cell r="F456" t="str">
            <v>R</v>
          </cell>
          <cell r="G456" t="str">
            <v>z</v>
          </cell>
          <cell r="H456">
            <v>44987</v>
          </cell>
          <cell r="I456" t="str">
            <v>MAJ</v>
          </cell>
          <cell r="J456" t="str">
            <v>JUN</v>
          </cell>
          <cell r="L456" t="str">
            <v>T</v>
          </cell>
          <cell r="M456" t="str">
            <v>MSB</v>
          </cell>
          <cell r="N456" t="str">
            <v>F</v>
          </cell>
          <cell r="Q456" t="str">
            <v>MT-OAS-4KZT</v>
          </cell>
          <cell r="R456">
            <v>1</v>
          </cell>
          <cell r="T456">
            <v>20</v>
          </cell>
        </row>
        <row r="457">
          <cell r="B457" t="str">
            <v>MT-OAS-5HA (5r)</v>
          </cell>
          <cell r="C457" t="str">
            <v>Sofia Haľková</v>
          </cell>
          <cell r="D457">
            <v>907086218</v>
          </cell>
          <cell r="E457" t="str">
            <v>sofi_nka@icloud.com</v>
          </cell>
          <cell r="F457" t="str">
            <v>R</v>
          </cell>
          <cell r="G457" t="str">
            <v>z</v>
          </cell>
          <cell r="H457">
            <v>44980</v>
          </cell>
          <cell r="I457" t="str">
            <v>SEP</v>
          </cell>
          <cell r="J457" t="str">
            <v>OKT</v>
          </cell>
          <cell r="L457" t="str">
            <v>T</v>
          </cell>
          <cell r="M457" t="str">
            <v>MSB</v>
          </cell>
          <cell r="Q457" t="str">
            <v>MT-OAS-5HA (5r)</v>
          </cell>
          <cell r="R457">
            <v>1</v>
          </cell>
          <cell r="T457">
            <v>20</v>
          </cell>
        </row>
        <row r="458">
          <cell r="B458" t="str">
            <v>MT-SOSD-4A</v>
          </cell>
          <cell r="C458" t="str">
            <v>Radovan Jančuška</v>
          </cell>
          <cell r="D458">
            <v>918258892</v>
          </cell>
          <cell r="E458" t="str">
            <v>radko1409@gmail.com</v>
          </cell>
          <cell r="F458" t="str">
            <v>R</v>
          </cell>
          <cell r="G458" t="str">
            <v>z</v>
          </cell>
          <cell r="H458">
            <v>44980</v>
          </cell>
          <cell r="I458" t="str">
            <v>MAJ</v>
          </cell>
          <cell r="J458" t="str">
            <v>JUN</v>
          </cell>
          <cell r="K458" t="str">
            <v>MAJ</v>
          </cell>
          <cell r="L458" t="str">
            <v>T</v>
          </cell>
          <cell r="M458" t="str">
            <v>MSB</v>
          </cell>
          <cell r="Q458" t="str">
            <v>MT-SOSD-4A</v>
          </cell>
          <cell r="R458">
            <v>1</v>
          </cell>
          <cell r="T458">
            <v>20</v>
          </cell>
        </row>
        <row r="459">
          <cell r="B459" t="str">
            <v>MT-SOSD-4AO</v>
          </cell>
          <cell r="C459" t="str">
            <v>p. uč. Katarína Lengyelová</v>
          </cell>
          <cell r="D459">
            <v>944200573</v>
          </cell>
          <cell r="E459" t="str">
            <v>klengyelova@sosd.sk</v>
          </cell>
          <cell r="F459" t="str">
            <v>R</v>
          </cell>
          <cell r="G459" t="str">
            <v>z</v>
          </cell>
          <cell r="H459">
            <v>44980</v>
          </cell>
          <cell r="I459" t="str">
            <v>APR</v>
          </cell>
          <cell r="J459" t="str">
            <v>APR</v>
          </cell>
          <cell r="L459" t="str">
            <v>T</v>
          </cell>
          <cell r="M459" t="str">
            <v>MSB</v>
          </cell>
          <cell r="N459" t="str">
            <v>F</v>
          </cell>
          <cell r="O459" t="str">
            <v>PD</v>
          </cell>
          <cell r="Q459" t="str">
            <v>MT-SOSD-4AO</v>
          </cell>
          <cell r="R459">
            <v>1</v>
          </cell>
          <cell r="T459">
            <v>20</v>
          </cell>
        </row>
        <row r="460">
          <cell r="B460" t="str">
            <v>MT-SOSD-4BC</v>
          </cell>
          <cell r="C460" t="str">
            <v>Natália Šimeková</v>
          </cell>
          <cell r="D460">
            <v>911971687</v>
          </cell>
          <cell r="E460" t="str">
            <v>natalkasimekova76@gmail.com</v>
          </cell>
          <cell r="F460" t="str">
            <v>R</v>
          </cell>
          <cell r="G460" t="str">
            <v>z</v>
          </cell>
          <cell r="I460" t="str">
            <v>APR</v>
          </cell>
          <cell r="J460" t="str">
            <v>MAj</v>
          </cell>
          <cell r="K460" t="str">
            <v>MAJ</v>
          </cell>
          <cell r="L460" t="str">
            <v>T</v>
          </cell>
          <cell r="Q460" t="str">
            <v>MT-SOSD-4BC</v>
          </cell>
          <cell r="R460">
            <v>1</v>
          </cell>
          <cell r="T460">
            <v>20</v>
          </cell>
        </row>
        <row r="461">
          <cell r="B461" t="str">
            <v>MT-SPS-4A</v>
          </cell>
          <cell r="C461" t="str">
            <v>Michal Sedlák</v>
          </cell>
          <cell r="D461">
            <v>940278921</v>
          </cell>
          <cell r="E461" t="str">
            <v>michalsedlak17@gmail.com</v>
          </cell>
          <cell r="F461" t="str">
            <v>R</v>
          </cell>
          <cell r="G461" t="str">
            <v>z</v>
          </cell>
          <cell r="H461">
            <v>44980</v>
          </cell>
          <cell r="I461" t="str">
            <v>JUN</v>
          </cell>
          <cell r="J461" t="str">
            <v>JUL</v>
          </cell>
          <cell r="L461" t="str">
            <v>T</v>
          </cell>
          <cell r="M461" t="str">
            <v>MSB</v>
          </cell>
          <cell r="Q461" t="str">
            <v>MT-SPS-4A</v>
          </cell>
          <cell r="R461">
            <v>1</v>
          </cell>
          <cell r="T461">
            <v>20</v>
          </cell>
        </row>
        <row r="462">
          <cell r="B462" t="str">
            <v>MT-SPS-4A</v>
          </cell>
          <cell r="C462" t="str">
            <v>Mário Šarlina</v>
          </cell>
          <cell r="D462">
            <v>911256089</v>
          </cell>
          <cell r="E462" t="str">
            <v>msarlinam@gmail.com</v>
          </cell>
          <cell r="F462" t="str">
            <v>R</v>
          </cell>
          <cell r="G462" t="str">
            <v>z</v>
          </cell>
          <cell r="L462" t="str">
            <v>T</v>
          </cell>
          <cell r="Q462" t="str">
            <v>MT-SPS-4A</v>
          </cell>
          <cell r="R462">
            <v>1</v>
          </cell>
          <cell r="T462">
            <v>20</v>
          </cell>
        </row>
        <row r="463">
          <cell r="B463" t="str">
            <v>MT-SPS-4B</v>
          </cell>
          <cell r="C463" t="str">
            <v>Patrik Krištof</v>
          </cell>
          <cell r="D463">
            <v>948050230</v>
          </cell>
          <cell r="E463" t="str">
            <v>kristofpatrik51@gmail.com</v>
          </cell>
          <cell r="F463" t="str">
            <v>R</v>
          </cell>
          <cell r="G463" t="str">
            <v>z</v>
          </cell>
          <cell r="H463">
            <v>44978</v>
          </cell>
          <cell r="I463" t="str">
            <v>JUN</v>
          </cell>
          <cell r="J463" t="str">
            <v>SEP</v>
          </cell>
          <cell r="K463" t="str">
            <v>SEP</v>
          </cell>
          <cell r="L463" t="str">
            <v>T</v>
          </cell>
          <cell r="N463" t="str">
            <v>F</v>
          </cell>
          <cell r="Q463" t="str">
            <v>MT-SPS-4B</v>
          </cell>
          <cell r="R463">
            <v>1</v>
          </cell>
          <cell r="T463">
            <v>20</v>
          </cell>
        </row>
        <row r="464">
          <cell r="B464" t="str">
            <v>MT-SPS-4B</v>
          </cell>
          <cell r="C464" t="str">
            <v>Filip Korman</v>
          </cell>
          <cell r="D464">
            <v>919364456</v>
          </cell>
          <cell r="E464" t="str">
            <v>kormanfa@gmail.com</v>
          </cell>
          <cell r="F464" t="str">
            <v>R</v>
          </cell>
          <cell r="G464" t="str">
            <v>z</v>
          </cell>
          <cell r="L464" t="str">
            <v>T</v>
          </cell>
          <cell r="Q464" t="str">
            <v>MT-SPS-4B</v>
          </cell>
          <cell r="R464">
            <v>1</v>
          </cell>
          <cell r="T464">
            <v>20</v>
          </cell>
        </row>
        <row r="465">
          <cell r="B465" t="str">
            <v>MT-SPS-4B</v>
          </cell>
          <cell r="C465" t="str">
            <v>Alexander Švrlo</v>
          </cell>
          <cell r="D465">
            <v>949175365</v>
          </cell>
          <cell r="E465" t="str">
            <v>alexandersvrlo@gmail.com</v>
          </cell>
          <cell r="F465" t="str">
            <v>R</v>
          </cell>
          <cell r="G465" t="str">
            <v>z</v>
          </cell>
          <cell r="L465" t="str">
            <v>T</v>
          </cell>
          <cell r="Q465" t="str">
            <v>MT-SPS-4B</v>
          </cell>
          <cell r="R465">
            <v>1</v>
          </cell>
          <cell r="T465">
            <v>20</v>
          </cell>
        </row>
        <row r="466">
          <cell r="B466" t="str">
            <v>MT-SPS-4C</v>
          </cell>
          <cell r="C466" t="str">
            <v>Ing. Peter Labuda</v>
          </cell>
          <cell r="D466">
            <v>902295460</v>
          </cell>
          <cell r="E466" t="str">
            <v>peter.labuda@centrum.sk</v>
          </cell>
          <cell r="F466" t="str">
            <v>R</v>
          </cell>
          <cell r="G466" t="str">
            <v>z</v>
          </cell>
          <cell r="H466">
            <v>44972</v>
          </cell>
          <cell r="I466" t="str">
            <v>MAR</v>
          </cell>
          <cell r="J466" t="str">
            <v>MAR</v>
          </cell>
          <cell r="L466" t="str">
            <v>T</v>
          </cell>
          <cell r="M466" t="str">
            <v>MSB</v>
          </cell>
          <cell r="N466" t="str">
            <v>F</v>
          </cell>
          <cell r="Q466" t="str">
            <v>MT-SPS-4C</v>
          </cell>
          <cell r="R466">
            <v>1</v>
          </cell>
          <cell r="T466">
            <v>20</v>
          </cell>
        </row>
        <row r="467">
          <cell r="B467" t="str">
            <v>MT-SPS-4C</v>
          </cell>
          <cell r="C467" t="str">
            <v>Miroslava Hanková</v>
          </cell>
          <cell r="D467">
            <v>908698606</v>
          </cell>
          <cell r="E467" t="str">
            <v>paskuliakovamirka1@gmail.com</v>
          </cell>
          <cell r="F467" t="str">
            <v>R</v>
          </cell>
          <cell r="G467" t="str">
            <v>z</v>
          </cell>
          <cell r="H467">
            <v>44972</v>
          </cell>
          <cell r="L467" t="str">
            <v>T</v>
          </cell>
          <cell r="Q467" t="str">
            <v>MT-SPS-4C</v>
          </cell>
          <cell r="R467">
            <v>1</v>
          </cell>
          <cell r="T467">
            <v>20</v>
          </cell>
        </row>
        <row r="468">
          <cell r="B468" t="str">
            <v>MT-SPS-4D</v>
          </cell>
          <cell r="C468" t="str">
            <v>Natália Fadljevičová</v>
          </cell>
          <cell r="D468">
            <v>903731994</v>
          </cell>
          <cell r="E468" t="str">
            <v>nfadljevicova@gmail.com</v>
          </cell>
          <cell r="F468" t="str">
            <v>R</v>
          </cell>
          <cell r="G468" t="str">
            <v>z</v>
          </cell>
          <cell r="I468" t="str">
            <v>MAJ</v>
          </cell>
          <cell r="J468" t="str">
            <v>JUN</v>
          </cell>
          <cell r="L468" t="str">
            <v>T</v>
          </cell>
          <cell r="M468" t="str">
            <v>MSB</v>
          </cell>
          <cell r="Q468" t="str">
            <v>MT-SPS-4D</v>
          </cell>
          <cell r="R468">
            <v>1</v>
          </cell>
          <cell r="T468">
            <v>20</v>
          </cell>
        </row>
        <row r="469">
          <cell r="B469" t="str">
            <v>MT-SS-4B</v>
          </cell>
          <cell r="C469" t="str">
            <v>Tomáš Nagy</v>
          </cell>
          <cell r="D469">
            <v>915086702</v>
          </cell>
          <cell r="E469" t="str">
            <v>nagytomas49@gmail.com</v>
          </cell>
          <cell r="F469" t="str">
            <v>R</v>
          </cell>
          <cell r="G469" t="str">
            <v>z</v>
          </cell>
          <cell r="H469">
            <v>44980</v>
          </cell>
          <cell r="I469" t="str">
            <v>MAJ</v>
          </cell>
          <cell r="J469" t="str">
            <v>AUG</v>
          </cell>
          <cell r="L469" t="str">
            <v>T</v>
          </cell>
          <cell r="M469" t="str">
            <v>MSB</v>
          </cell>
          <cell r="O469" t="str">
            <v>2S</v>
          </cell>
          <cell r="Q469" t="str">
            <v>MT-SS-4B</v>
          </cell>
          <cell r="R469">
            <v>1</v>
          </cell>
          <cell r="T469">
            <v>20</v>
          </cell>
        </row>
        <row r="470">
          <cell r="B470" t="str">
            <v>MT-SS-4C</v>
          </cell>
          <cell r="C470" t="str">
            <v>Roman Kadura</v>
          </cell>
          <cell r="D470">
            <v>949440076</v>
          </cell>
          <cell r="E470" t="str">
            <v>romankadura1155@gmail.com</v>
          </cell>
          <cell r="F470" t="str">
            <v>R</v>
          </cell>
          <cell r="G470" t="str">
            <v>z</v>
          </cell>
          <cell r="H470">
            <v>44973</v>
          </cell>
          <cell r="I470" t="str">
            <v>MAJ</v>
          </cell>
          <cell r="J470" t="str">
            <v>SEP</v>
          </cell>
          <cell r="L470" t="str">
            <v>T</v>
          </cell>
          <cell r="Q470" t="str">
            <v>MT-SS-4C</v>
          </cell>
          <cell r="R470">
            <v>1</v>
          </cell>
          <cell r="T470">
            <v>20</v>
          </cell>
        </row>
        <row r="471">
          <cell r="B471" t="str">
            <v>MT-SSUV-4A</v>
          </cell>
          <cell r="C471" t="str">
            <v>Viktória Zifčáková</v>
          </cell>
          <cell r="D471">
            <v>911906221</v>
          </cell>
          <cell r="E471" t="str">
            <v>viktoriazifcakova007@gmail.com</v>
          </cell>
          <cell r="F471" t="str">
            <v>R</v>
          </cell>
          <cell r="G471" t="str">
            <v>z</v>
          </cell>
          <cell r="H471">
            <v>44974</v>
          </cell>
          <cell r="I471" t="str">
            <v>MAJ</v>
          </cell>
          <cell r="J471" t="str">
            <v>MAJ</v>
          </cell>
          <cell r="L471" t="str">
            <v>T</v>
          </cell>
          <cell r="M471" t="str">
            <v>MSB</v>
          </cell>
          <cell r="O471" t="str">
            <v>2S</v>
          </cell>
          <cell r="Q471" t="str">
            <v>MT-SSUV-4A</v>
          </cell>
          <cell r="R471">
            <v>1</v>
          </cell>
          <cell r="T471">
            <v>20</v>
          </cell>
        </row>
        <row r="472">
          <cell r="B472" t="str">
            <v>MT-SSUV-4A</v>
          </cell>
          <cell r="C472" t="str">
            <v>Alexandra Kočanová</v>
          </cell>
          <cell r="E472" t="str">
            <v>kocanka012@gmail.com</v>
          </cell>
          <cell r="F472" t="str">
            <v>R</v>
          </cell>
          <cell r="G472" t="str">
            <v>z</v>
          </cell>
          <cell r="H472">
            <v>44974</v>
          </cell>
          <cell r="L472" t="str">
            <v>T</v>
          </cell>
          <cell r="Q472" t="str">
            <v>MT-SSUV-4A</v>
          </cell>
          <cell r="R472">
            <v>1</v>
          </cell>
          <cell r="T472">
            <v>20</v>
          </cell>
        </row>
        <row r="473">
          <cell r="B473" t="str">
            <v>MY-GYM-5B (5r)</v>
          </cell>
          <cell r="C473" t="str">
            <v xml:space="preserve">Karolína Šedivá </v>
          </cell>
          <cell r="D473">
            <v>948155395</v>
          </cell>
          <cell r="E473" t="str">
            <v>sedivakara@gmail.com</v>
          </cell>
          <cell r="F473" t="str">
            <v>K</v>
          </cell>
          <cell r="G473" t="str">
            <v>z</v>
          </cell>
          <cell r="H473">
            <v>44970</v>
          </cell>
          <cell r="I473" t="str">
            <v>APR</v>
          </cell>
          <cell r="J473" t="str">
            <v>MAJ</v>
          </cell>
          <cell r="K473" t="str">
            <v>APR</v>
          </cell>
          <cell r="L473" t="str">
            <v>T</v>
          </cell>
          <cell r="Q473" t="str">
            <v>MY-GYM-5B (5r)</v>
          </cell>
          <cell r="R473">
            <v>1</v>
          </cell>
          <cell r="T473">
            <v>20</v>
          </cell>
        </row>
        <row r="474">
          <cell r="B474" t="str">
            <v>MY-GYM-5B (5r)</v>
          </cell>
          <cell r="C474" t="str">
            <v>Eliška Valková</v>
          </cell>
          <cell r="D474">
            <v>908285882</v>
          </cell>
          <cell r="E474" t="str">
            <v>eliss.valkova10@gmail.com</v>
          </cell>
          <cell r="F474" t="str">
            <v>K</v>
          </cell>
          <cell r="G474" t="str">
            <v>z</v>
          </cell>
          <cell r="H474">
            <v>44970</v>
          </cell>
          <cell r="L474" t="str">
            <v>T</v>
          </cell>
          <cell r="Q474" t="str">
            <v>MY-GYM-5B (5r)</v>
          </cell>
          <cell r="R474">
            <v>1</v>
          </cell>
          <cell r="T474">
            <v>20</v>
          </cell>
        </row>
        <row r="475">
          <cell r="B475" t="str">
            <v>MY-SPS-4B</v>
          </cell>
          <cell r="C475" t="str">
            <v>Katarína Ďurišová</v>
          </cell>
          <cell r="D475">
            <v>907256833</v>
          </cell>
          <cell r="E475" t="str">
            <v>katkadurisova23@gmail.com</v>
          </cell>
          <cell r="F475" t="str">
            <v>K</v>
          </cell>
          <cell r="G475" t="str">
            <v>z</v>
          </cell>
          <cell r="H475">
            <v>44970</v>
          </cell>
          <cell r="I475" t="str">
            <v>MAJ</v>
          </cell>
          <cell r="J475" t="str">
            <v>JUN</v>
          </cell>
          <cell r="K475" t="str">
            <v>MAJ</v>
          </cell>
          <cell r="L475" t="str">
            <v>TABLO</v>
          </cell>
          <cell r="M475" t="str">
            <v>MSb</v>
          </cell>
          <cell r="Q475" t="str">
            <v>MY-SPS-4B</v>
          </cell>
          <cell r="R475">
            <v>1</v>
          </cell>
          <cell r="T475">
            <v>20</v>
          </cell>
        </row>
        <row r="476">
          <cell r="B476" t="str">
            <v>NB-GYM-4A</v>
          </cell>
          <cell r="C476" t="str">
            <v>Viktória Káčerová</v>
          </cell>
          <cell r="D476">
            <v>911871747</v>
          </cell>
          <cell r="E476" t="str">
            <v>vykuska1@gmail.com</v>
          </cell>
          <cell r="F476" t="str">
            <v/>
          </cell>
          <cell r="G476" t="str">
            <v>z</v>
          </cell>
          <cell r="I476" t="str">
            <v>MAJ</v>
          </cell>
          <cell r="J476" t="str">
            <v>JUN</v>
          </cell>
          <cell r="K476" t="str">
            <v>JUN</v>
          </cell>
          <cell r="L476" t="str">
            <v>T</v>
          </cell>
          <cell r="Q476" t="str">
            <v>NB-GYM-4A</v>
          </cell>
          <cell r="R476">
            <v>1</v>
          </cell>
          <cell r="T476">
            <v>20</v>
          </cell>
        </row>
        <row r="477">
          <cell r="B477" t="str">
            <v>Nizna-SS-4C</v>
          </cell>
          <cell r="C477" t="str">
            <v>Oliver Bača</v>
          </cell>
          <cell r="D477">
            <v>905357065</v>
          </cell>
          <cell r="E477" t="str">
            <v>oliver.baca1@gmail.com</v>
          </cell>
          <cell r="F477" t="str">
            <v>K</v>
          </cell>
          <cell r="G477" t="str">
            <v>z</v>
          </cell>
          <cell r="H477">
            <v>44980</v>
          </cell>
          <cell r="I477" t="str">
            <v>MAJ</v>
          </cell>
          <cell r="J477" t="str">
            <v>JUN</v>
          </cell>
          <cell r="K477" t="str">
            <v>MAJ</v>
          </cell>
          <cell r="L477" t="str">
            <v>T</v>
          </cell>
          <cell r="M477" t="str">
            <v>SB A</v>
          </cell>
          <cell r="O477" t="str">
            <v>PD</v>
          </cell>
          <cell r="Q477" t="str">
            <v>Nizna-SS-4C</v>
          </cell>
          <cell r="R477">
            <v>1</v>
          </cell>
          <cell r="T477">
            <v>20</v>
          </cell>
        </row>
        <row r="478">
          <cell r="B478" t="str">
            <v>Nizna-SS-4D</v>
          </cell>
          <cell r="C478" t="str">
            <v>Oliver Romaňák</v>
          </cell>
          <cell r="D478">
            <v>917089151</v>
          </cell>
          <cell r="E478" t="str">
            <v>oliverromanak0@gmail.com</v>
          </cell>
          <cell r="F478" t="str">
            <v>K</v>
          </cell>
          <cell r="G478" t="str">
            <v>z</v>
          </cell>
          <cell r="H478">
            <v>44977</v>
          </cell>
          <cell r="I478" t="str">
            <v>JUN</v>
          </cell>
          <cell r="L478" t="str">
            <v>T</v>
          </cell>
          <cell r="M478" t="str">
            <v>MSB</v>
          </cell>
          <cell r="Q478" t="str">
            <v>Nizna-SS-4D</v>
          </cell>
          <cell r="R478">
            <v>1</v>
          </cell>
          <cell r="T478">
            <v>20</v>
          </cell>
        </row>
        <row r="479">
          <cell r="B479" t="str">
            <v>Nizna-SS-4G</v>
          </cell>
          <cell r="C479" t="str">
            <v>Nikola Ševčíková</v>
          </cell>
          <cell r="D479">
            <v>944092650</v>
          </cell>
          <cell r="E479" t="str">
            <v>nikola.sevcikova123@gmail.com</v>
          </cell>
          <cell r="F479" t="str">
            <v>K</v>
          </cell>
          <cell r="G479" t="str">
            <v>z</v>
          </cell>
          <cell r="H479">
            <v>44977</v>
          </cell>
          <cell r="I479" t="str">
            <v>MAJ</v>
          </cell>
          <cell r="J479" t="str">
            <v>JUN</v>
          </cell>
          <cell r="L479" t="str">
            <v>T</v>
          </cell>
          <cell r="Q479" t="str">
            <v>Nizna-SS-4G</v>
          </cell>
          <cell r="R479">
            <v>1</v>
          </cell>
          <cell r="T479">
            <v>20</v>
          </cell>
        </row>
        <row r="480">
          <cell r="B480" t="str">
            <v>NM-BG-5A (5r)</v>
          </cell>
          <cell r="C480" t="str">
            <v>Sarah Pecková</v>
          </cell>
          <cell r="D480">
            <v>915899434</v>
          </cell>
          <cell r="E480" t="str">
            <v>peckovasarah@gmail.com</v>
          </cell>
          <cell r="F480" t="str">
            <v>K</v>
          </cell>
          <cell r="G480" t="str">
            <v>z</v>
          </cell>
          <cell r="H480">
            <v>44999</v>
          </cell>
          <cell r="I480" t="str">
            <v>AUG</v>
          </cell>
          <cell r="J480" t="str">
            <v>SEP</v>
          </cell>
          <cell r="L480" t="str">
            <v>T</v>
          </cell>
          <cell r="M480" t="str">
            <v>SB B</v>
          </cell>
          <cell r="Q480" t="str">
            <v>NM-BG-5A (5r)</v>
          </cell>
          <cell r="R480">
            <v>1</v>
          </cell>
          <cell r="T480">
            <v>20</v>
          </cell>
        </row>
        <row r="481">
          <cell r="B481" t="str">
            <v>NM-BG-5A (5r)</v>
          </cell>
          <cell r="C481" t="str">
            <v>Ela Benková</v>
          </cell>
          <cell r="D481">
            <v>903115000</v>
          </cell>
          <cell r="E481" t="str">
            <v>elabenkova007@gmail.com</v>
          </cell>
          <cell r="F481" t="str">
            <v>K</v>
          </cell>
          <cell r="G481" t="str">
            <v>z</v>
          </cell>
          <cell r="H481">
            <v>44999</v>
          </cell>
          <cell r="L481" t="str">
            <v>T</v>
          </cell>
          <cell r="Q481" t="str">
            <v>NM-BG-5A (5r)</v>
          </cell>
          <cell r="R481">
            <v>1</v>
          </cell>
          <cell r="T481">
            <v>20</v>
          </cell>
        </row>
        <row r="482">
          <cell r="B482" t="str">
            <v>NM-GMRS-4A</v>
          </cell>
          <cell r="C482" t="str">
            <v>Filip Kotian</v>
          </cell>
          <cell r="D482">
            <v>948091260</v>
          </cell>
          <cell r="E482" t="str">
            <v>filipkotian666@gmail.com</v>
          </cell>
          <cell r="F482" t="str">
            <v>K</v>
          </cell>
          <cell r="G482" t="str">
            <v>z</v>
          </cell>
          <cell r="H482">
            <v>44995</v>
          </cell>
          <cell r="I482" t="str">
            <v>MAR</v>
          </cell>
          <cell r="J482" t="str">
            <v>JUL</v>
          </cell>
          <cell r="K482" t="str">
            <v>JUN</v>
          </cell>
          <cell r="L482" t="str">
            <v>T</v>
          </cell>
          <cell r="Q482" t="str">
            <v>NM-GMRS-4A</v>
          </cell>
          <cell r="R482">
            <v>1</v>
          </cell>
          <cell r="T482">
            <v>20</v>
          </cell>
        </row>
        <row r="483">
          <cell r="B483" t="str">
            <v>NM-GMRS-OKT</v>
          </cell>
          <cell r="C483" t="str">
            <v>Kristína Snohová</v>
          </cell>
          <cell r="D483">
            <v>907770378</v>
          </cell>
          <cell r="E483" t="str">
            <v>kikus331@gmail.com</v>
          </cell>
          <cell r="F483" t="str">
            <v>K</v>
          </cell>
          <cell r="G483" t="str">
            <v>z</v>
          </cell>
          <cell r="H483">
            <v>44992</v>
          </cell>
          <cell r="I483" t="str">
            <v>MAJ</v>
          </cell>
          <cell r="J483" t="str">
            <v>JUN</v>
          </cell>
          <cell r="L483" t="str">
            <v>T</v>
          </cell>
          <cell r="M483" t="str">
            <v>MSB</v>
          </cell>
          <cell r="O483" t="str">
            <v>PD</v>
          </cell>
          <cell r="Q483" t="str">
            <v>NM-GMRS-OKT</v>
          </cell>
          <cell r="R483">
            <v>1</v>
          </cell>
          <cell r="T483">
            <v>20</v>
          </cell>
        </row>
        <row r="484">
          <cell r="B484" t="str">
            <v>NM-OAS-4AW</v>
          </cell>
          <cell r="C484" t="str">
            <v>Inka Kiššová</v>
          </cell>
          <cell r="D484">
            <v>911651593</v>
          </cell>
          <cell r="E484" t="str">
            <v>malainka2014@gmail.com</v>
          </cell>
          <cell r="F484" t="str">
            <v>K</v>
          </cell>
          <cell r="G484" t="str">
            <v>z</v>
          </cell>
          <cell r="H484">
            <v>44992</v>
          </cell>
          <cell r="I484" t="str">
            <v>MAj</v>
          </cell>
          <cell r="J484" t="str">
            <v>JUN</v>
          </cell>
          <cell r="L484" t="str">
            <v>T</v>
          </cell>
          <cell r="M484" t="str">
            <v>MSB</v>
          </cell>
          <cell r="N484" t="str">
            <v>F</v>
          </cell>
          <cell r="O484" t="str">
            <v>2S</v>
          </cell>
          <cell r="Q484" t="str">
            <v>NM-OAS-4AW</v>
          </cell>
          <cell r="R484">
            <v>1</v>
          </cell>
          <cell r="T484">
            <v>20</v>
          </cell>
        </row>
        <row r="485">
          <cell r="B485" t="str">
            <v>NM-SPS-4D</v>
          </cell>
          <cell r="C485" t="str">
            <v>Matúš Gašparík</v>
          </cell>
          <cell r="D485">
            <v>949441652</v>
          </cell>
          <cell r="E485" t="str">
            <v>matusgas987@gmail.com</v>
          </cell>
          <cell r="F485" t="str">
            <v>K</v>
          </cell>
          <cell r="G485" t="str">
            <v>z</v>
          </cell>
          <cell r="H485">
            <v>44999</v>
          </cell>
          <cell r="I485" t="str">
            <v>MAJ</v>
          </cell>
          <cell r="J485" t="str">
            <v>JUN</v>
          </cell>
          <cell r="L485" t="str">
            <v>T</v>
          </cell>
          <cell r="M485" t="str">
            <v>MSB</v>
          </cell>
          <cell r="N485" t="str">
            <v>F</v>
          </cell>
          <cell r="O485" t="str">
            <v>PD</v>
          </cell>
          <cell r="Q485" t="str">
            <v>NM-SPS-4D</v>
          </cell>
          <cell r="R485">
            <v>1</v>
          </cell>
          <cell r="T485">
            <v>20</v>
          </cell>
        </row>
        <row r="486">
          <cell r="B486" t="str">
            <v>NO-EDUCO-5HA (5r)</v>
          </cell>
          <cell r="C486" t="str">
            <v>Katarína Sivoňová</v>
          </cell>
          <cell r="D486">
            <v>907608524</v>
          </cell>
          <cell r="E486" t="str">
            <v>katkasivonova@gmail.com</v>
          </cell>
          <cell r="F486" t="str">
            <v>K</v>
          </cell>
          <cell r="G486" t="str">
            <v>z</v>
          </cell>
          <cell r="H486">
            <v>44995</v>
          </cell>
          <cell r="I486" t="str">
            <v>MAR</v>
          </cell>
          <cell r="J486" t="str">
            <v>=</v>
          </cell>
          <cell r="K486" t="str">
            <v>MAR</v>
          </cell>
          <cell r="L486" t="str">
            <v>T</v>
          </cell>
          <cell r="Q486" t="str">
            <v>NO-EDUCO-5HA (5r)</v>
          </cell>
          <cell r="R486">
            <v>1</v>
          </cell>
          <cell r="T486">
            <v>20</v>
          </cell>
        </row>
        <row r="487">
          <cell r="B487" t="str">
            <v>NO-GAB-OKT</v>
          </cell>
          <cell r="C487" t="str">
            <v>Paula Dubeňová</v>
          </cell>
          <cell r="D487">
            <v>949775233</v>
          </cell>
          <cell r="E487" t="str">
            <v>paula.dubenova@gabnam.sk</v>
          </cell>
          <cell r="F487" t="str">
            <v>K</v>
          </cell>
          <cell r="G487" t="str">
            <v>z</v>
          </cell>
          <cell r="H487">
            <v>44980</v>
          </cell>
          <cell r="I487" t="str">
            <v>MAJ</v>
          </cell>
          <cell r="J487" t="str">
            <v>JUN</v>
          </cell>
          <cell r="L487" t="str">
            <v>T</v>
          </cell>
          <cell r="M487" t="str">
            <v>MSb</v>
          </cell>
          <cell r="Q487" t="str">
            <v>NO-GAB-OKT</v>
          </cell>
          <cell r="R487">
            <v>1</v>
          </cell>
          <cell r="T487">
            <v>20</v>
          </cell>
        </row>
        <row r="488">
          <cell r="B488" t="str">
            <v>NO-SOS-4B</v>
          </cell>
          <cell r="C488" t="str">
            <v>Ema Kubiznová</v>
          </cell>
          <cell r="D488">
            <v>915426069</v>
          </cell>
          <cell r="E488" t="str">
            <v>kubiznovae@gmail.com</v>
          </cell>
          <cell r="F488" t="str">
            <v>K</v>
          </cell>
          <cell r="G488" t="str">
            <v>z</v>
          </cell>
          <cell r="H488">
            <v>44981</v>
          </cell>
          <cell r="I488" t="str">
            <v>JUN</v>
          </cell>
          <cell r="J488" t="str">
            <v>AUG</v>
          </cell>
          <cell r="K488" t="str">
            <v>JUN</v>
          </cell>
          <cell r="L488" t="str">
            <v>T</v>
          </cell>
          <cell r="M488" t="str">
            <v>MSB</v>
          </cell>
          <cell r="N488" t="str">
            <v>F</v>
          </cell>
          <cell r="Q488" t="str">
            <v>NO-SOS-4B</v>
          </cell>
          <cell r="R488">
            <v>1</v>
          </cell>
          <cell r="T488">
            <v>20</v>
          </cell>
        </row>
        <row r="489">
          <cell r="B489" t="str">
            <v>NO-SOS-4M</v>
          </cell>
          <cell r="C489" t="str">
            <v>Andrea Svetlošáková</v>
          </cell>
          <cell r="D489">
            <v>944983678</v>
          </cell>
          <cell r="E489" t="str">
            <v>svetlosakova.andrejka@gmail.com</v>
          </cell>
          <cell r="F489" t="str">
            <v>K</v>
          </cell>
          <cell r="G489" t="str">
            <v>z</v>
          </cell>
          <cell r="H489">
            <v>44981</v>
          </cell>
          <cell r="I489" t="str">
            <v>MAJ</v>
          </cell>
          <cell r="J489" t="str">
            <v>JUN</v>
          </cell>
          <cell r="K489" t="str">
            <v>MAJ</v>
          </cell>
          <cell r="L489" t="str">
            <v>T</v>
          </cell>
          <cell r="M489" t="str">
            <v>MSB</v>
          </cell>
          <cell r="Q489" t="str">
            <v>NO-SOS-4M</v>
          </cell>
          <cell r="R489">
            <v>1</v>
          </cell>
          <cell r="T489">
            <v>20</v>
          </cell>
        </row>
        <row r="490">
          <cell r="B490" t="str">
            <v>NO-SOST-4C</v>
          </cell>
          <cell r="C490" t="str">
            <v>Beáta Brandysová</v>
          </cell>
          <cell r="D490">
            <v>948451071</v>
          </cell>
          <cell r="E490" t="str">
            <v>brandysovabeata@gmail.com</v>
          </cell>
          <cell r="F490" t="str">
            <v>K</v>
          </cell>
          <cell r="G490" t="str">
            <v>z</v>
          </cell>
          <cell r="H490">
            <v>44977</v>
          </cell>
          <cell r="I490" t="str">
            <v>MAJ</v>
          </cell>
          <cell r="J490" t="str">
            <v>JUN</v>
          </cell>
          <cell r="K490" t="str">
            <v>MAJ</v>
          </cell>
          <cell r="L490" t="str">
            <v>T</v>
          </cell>
          <cell r="M490" t="str">
            <v>MSB</v>
          </cell>
          <cell r="N490" t="str">
            <v>F</v>
          </cell>
          <cell r="Q490" t="str">
            <v>NO-SOST-4C</v>
          </cell>
          <cell r="R490">
            <v>1</v>
          </cell>
          <cell r="T490">
            <v>20</v>
          </cell>
        </row>
        <row r="491">
          <cell r="B491" t="str">
            <v>NR-GGOL-4B</v>
          </cell>
          <cell r="C491" t="str">
            <v>Samuel Peter</v>
          </cell>
          <cell r="D491">
            <v>951146436</v>
          </cell>
          <cell r="E491" t="str">
            <v>samkopeter123@gmail.com</v>
          </cell>
          <cell r="F491" t="str">
            <v>K</v>
          </cell>
          <cell r="G491" t="str">
            <v>z</v>
          </cell>
          <cell r="H491">
            <v>44967</v>
          </cell>
          <cell r="I491" t="str">
            <v>SEP</v>
          </cell>
          <cell r="J491" t="str">
            <v>JUL</v>
          </cell>
          <cell r="K491" t="str">
            <v>JUN</v>
          </cell>
          <cell r="L491" t="str">
            <v>T</v>
          </cell>
          <cell r="M491" t="str">
            <v>MSB</v>
          </cell>
          <cell r="N491" t="str">
            <v>F</v>
          </cell>
          <cell r="O491" t="str">
            <v>PD</v>
          </cell>
          <cell r="Q491" t="str">
            <v>NR-GGOL-4B</v>
          </cell>
          <cell r="R491">
            <v>1</v>
          </cell>
          <cell r="T491">
            <v>20</v>
          </cell>
        </row>
        <row r="492">
          <cell r="B492" t="str">
            <v>NR-GGOL-4C</v>
          </cell>
          <cell r="C492" t="str">
            <v>Ema Tadlanková</v>
          </cell>
          <cell r="D492">
            <v>901712422</v>
          </cell>
          <cell r="E492" t="str">
            <v>ema.tadlankova@gmail.com</v>
          </cell>
          <cell r="F492" t="str">
            <v>K</v>
          </cell>
          <cell r="G492" t="str">
            <v>z</v>
          </cell>
          <cell r="H492">
            <v>45196</v>
          </cell>
          <cell r="I492" t="str">
            <v>SEP</v>
          </cell>
          <cell r="J492" t="str">
            <v>SEP</v>
          </cell>
          <cell r="K492" t="str">
            <v>SEP</v>
          </cell>
          <cell r="L492" t="str">
            <v>T</v>
          </cell>
          <cell r="Q492" t="str">
            <v>NR-GGOL-4C</v>
          </cell>
          <cell r="R492">
            <v>1</v>
          </cell>
          <cell r="T492">
            <v>20</v>
          </cell>
        </row>
        <row r="493">
          <cell r="B493" t="str">
            <v>NR-GGOL-5AJ (5r)</v>
          </cell>
          <cell r="C493" t="str">
            <v>Sofia Sitárová</v>
          </cell>
          <cell r="D493">
            <v>904244074</v>
          </cell>
          <cell r="E493" t="str">
            <v>sophiesitar@gmail.com</v>
          </cell>
          <cell r="F493" t="str">
            <v>K</v>
          </cell>
          <cell r="G493" t="str">
            <v>z</v>
          </cell>
          <cell r="H493">
            <v>44972</v>
          </cell>
          <cell r="I493" t="str">
            <v>MAj</v>
          </cell>
          <cell r="J493" t="str">
            <v>JUN</v>
          </cell>
          <cell r="K493" t="str">
            <v>SEP</v>
          </cell>
          <cell r="L493" t="str">
            <v>T</v>
          </cell>
          <cell r="M493" t="str">
            <v>MSB</v>
          </cell>
          <cell r="Q493" t="str">
            <v>NR-GGOL-5AJ (5r)</v>
          </cell>
          <cell r="R493">
            <v>1</v>
          </cell>
          <cell r="T493">
            <v>20</v>
          </cell>
        </row>
        <row r="494">
          <cell r="B494" t="str">
            <v>NR-GGOL-OKT</v>
          </cell>
          <cell r="C494" t="str">
            <v>Ema Ložiová</v>
          </cell>
          <cell r="D494">
            <v>918863670</v>
          </cell>
          <cell r="E494" t="str">
            <v>emkaloziova@gmail.com</v>
          </cell>
          <cell r="F494" t="str">
            <v>K</v>
          </cell>
          <cell r="G494" t="str">
            <v>z</v>
          </cell>
          <cell r="H494">
            <v>45021</v>
          </cell>
          <cell r="I494" t="str">
            <v>MAR</v>
          </cell>
          <cell r="J494" t="str">
            <v>APR</v>
          </cell>
          <cell r="K494" t="str">
            <v>APR</v>
          </cell>
          <cell r="L494" t="str">
            <v>T</v>
          </cell>
          <cell r="M494" t="str">
            <v>MSB</v>
          </cell>
          <cell r="N494" t="str">
            <v>F</v>
          </cell>
          <cell r="O494" t="str">
            <v>2S</v>
          </cell>
          <cell r="Q494" t="str">
            <v>NR-GGOL-OKT</v>
          </cell>
          <cell r="R494">
            <v>1</v>
          </cell>
          <cell r="T494">
            <v>20</v>
          </cell>
        </row>
        <row r="495">
          <cell r="B495" t="str">
            <v>NR-GP-4A</v>
          </cell>
          <cell r="C495" t="str">
            <v>Tália Fábryová</v>
          </cell>
          <cell r="D495">
            <v>903892552</v>
          </cell>
          <cell r="E495" t="str">
            <v>taliafabryova@gmail.com</v>
          </cell>
          <cell r="F495" t="str">
            <v>K</v>
          </cell>
          <cell r="G495" t="str">
            <v>z</v>
          </cell>
          <cell r="H495">
            <v>44972</v>
          </cell>
          <cell r="I495" t="str">
            <v>JUN</v>
          </cell>
          <cell r="J495" t="str">
            <v>JUL</v>
          </cell>
          <cell r="K495" t="str">
            <v>JUN</v>
          </cell>
          <cell r="L495" t="str">
            <v>T</v>
          </cell>
          <cell r="M495" t="str">
            <v>MSB</v>
          </cell>
          <cell r="Q495" t="str">
            <v>NR-GP-4A</v>
          </cell>
          <cell r="R495">
            <v>1</v>
          </cell>
          <cell r="T495">
            <v>20</v>
          </cell>
        </row>
        <row r="496">
          <cell r="B496" t="str">
            <v>NR-GP-4C</v>
          </cell>
          <cell r="C496" t="str">
            <v>Marek Lysičan</v>
          </cell>
          <cell r="D496">
            <v>944974119</v>
          </cell>
          <cell r="E496" t="str">
            <v>noreply.l.marek@gmail.com</v>
          </cell>
          <cell r="F496" t="str">
            <v>K</v>
          </cell>
          <cell r="G496" t="str">
            <v>z</v>
          </cell>
          <cell r="H496">
            <v>44970</v>
          </cell>
          <cell r="I496" t="str">
            <v>MAJ</v>
          </cell>
          <cell r="J496" t="str">
            <v>JUN</v>
          </cell>
          <cell r="K496" t="str">
            <v>MAJ</v>
          </cell>
          <cell r="L496" t="str">
            <v>T</v>
          </cell>
          <cell r="M496" t="str">
            <v>MSB</v>
          </cell>
          <cell r="N496" t="str">
            <v>F</v>
          </cell>
          <cell r="O496" t="str">
            <v>PD</v>
          </cell>
          <cell r="Q496" t="str">
            <v>NR-GP-4C</v>
          </cell>
          <cell r="R496">
            <v>1</v>
          </cell>
          <cell r="T496">
            <v>20</v>
          </cell>
        </row>
        <row r="497">
          <cell r="B497" t="str">
            <v>NR-GP-OKT</v>
          </cell>
          <cell r="C497" t="str">
            <v>Zoja Rampašeková</v>
          </cell>
          <cell r="D497">
            <v>908120904</v>
          </cell>
          <cell r="E497" t="str">
            <v>rampasekovazoja@gmail.com</v>
          </cell>
          <cell r="F497" t="str">
            <v>K</v>
          </cell>
          <cell r="G497" t="str">
            <v>z</v>
          </cell>
          <cell r="H497">
            <v>44972</v>
          </cell>
          <cell r="I497" t="str">
            <v>JUN</v>
          </cell>
          <cell r="J497" t="str">
            <v>JUL</v>
          </cell>
          <cell r="L497" t="str">
            <v>T</v>
          </cell>
          <cell r="M497" t="str">
            <v>MSB</v>
          </cell>
          <cell r="N497" t="str">
            <v>F</v>
          </cell>
          <cell r="O497" t="str">
            <v>PD</v>
          </cell>
          <cell r="Q497" t="str">
            <v>NR-GP-OKT</v>
          </cell>
          <cell r="R497">
            <v>1</v>
          </cell>
          <cell r="T497">
            <v>20</v>
          </cell>
        </row>
        <row r="498">
          <cell r="B498" t="str">
            <v>NR-GsvCaM-4B</v>
          </cell>
          <cell r="C498" t="str">
            <v>Ema Bírová</v>
          </cell>
          <cell r="D498">
            <v>949184408</v>
          </cell>
          <cell r="E498" t="str">
            <v>birova.emka@gmail.com</v>
          </cell>
          <cell r="F498" t="str">
            <v>R</v>
          </cell>
          <cell r="G498" t="str">
            <v>z</v>
          </cell>
          <cell r="H498">
            <v>44972</v>
          </cell>
          <cell r="I498" t="str">
            <v>MAJ</v>
          </cell>
          <cell r="J498" t="str">
            <v>JUN</v>
          </cell>
          <cell r="K498" t="str">
            <v>MAJ</v>
          </cell>
          <cell r="L498" t="str">
            <v>T</v>
          </cell>
          <cell r="O498" t="str">
            <v>2S</v>
          </cell>
          <cell r="Q498" t="str">
            <v>NR-GsvCaM-4B</v>
          </cell>
          <cell r="R498">
            <v>1</v>
          </cell>
          <cell r="T498">
            <v>20</v>
          </cell>
        </row>
        <row r="499">
          <cell r="B499" t="str">
            <v>NR-GsvCaM-5N (5r)</v>
          </cell>
          <cell r="C499" t="str">
            <v>Sára Bujnová</v>
          </cell>
          <cell r="D499">
            <v>917273408</v>
          </cell>
          <cell r="E499" t="str">
            <v>sarabujnova426@gmail.com</v>
          </cell>
          <cell r="F499" t="str">
            <v>R</v>
          </cell>
          <cell r="G499" t="str">
            <v>z</v>
          </cell>
          <cell r="H499">
            <v>44972</v>
          </cell>
          <cell r="I499" t="str">
            <v>MAj</v>
          </cell>
          <cell r="J499" t="str">
            <v>JUN</v>
          </cell>
          <cell r="L499" t="str">
            <v>T</v>
          </cell>
          <cell r="M499" t="str">
            <v>MSB</v>
          </cell>
          <cell r="Q499" t="str">
            <v>NR-GsvCaM-5N (5r)</v>
          </cell>
          <cell r="R499">
            <v>1</v>
          </cell>
          <cell r="T499">
            <v>20</v>
          </cell>
        </row>
        <row r="500">
          <cell r="B500" t="str">
            <v>NR-OA-4A</v>
          </cell>
          <cell r="C500" t="str">
            <v>Katarína Slobodová</v>
          </cell>
          <cell r="D500">
            <v>919204798</v>
          </cell>
          <cell r="E500" t="str">
            <v>katarina.slobodova@gmail.com</v>
          </cell>
          <cell r="F500" t="str">
            <v>K</v>
          </cell>
          <cell r="G500" t="str">
            <v>z</v>
          </cell>
          <cell r="H500">
            <v>44966</v>
          </cell>
          <cell r="I500" t="str">
            <v>SEP</v>
          </cell>
          <cell r="J500" t="str">
            <v>SEP</v>
          </cell>
          <cell r="L500" t="str">
            <v>T</v>
          </cell>
          <cell r="M500" t="str">
            <v>SB A</v>
          </cell>
          <cell r="Q500" t="str">
            <v>NR-OA-4A</v>
          </cell>
          <cell r="R500">
            <v>1</v>
          </cell>
          <cell r="T500">
            <v>20</v>
          </cell>
        </row>
        <row r="501">
          <cell r="B501" t="str">
            <v>NR-OA-4A</v>
          </cell>
          <cell r="C501" t="str">
            <v>Miloš Čohán</v>
          </cell>
          <cell r="D501">
            <v>944416341</v>
          </cell>
          <cell r="E501" t="str">
            <v>miloscohan@gmail.com</v>
          </cell>
          <cell r="F501" t="str">
            <v>K</v>
          </cell>
          <cell r="G501" t="str">
            <v>z</v>
          </cell>
          <cell r="L501" t="str">
            <v>T</v>
          </cell>
          <cell r="Q501" t="str">
            <v>NR-OA-4A</v>
          </cell>
          <cell r="R501">
            <v>1</v>
          </cell>
          <cell r="T501">
            <v>20</v>
          </cell>
        </row>
        <row r="502">
          <cell r="B502" t="str">
            <v>NR-OA-4B</v>
          </cell>
          <cell r="C502" t="str">
            <v>Simona Hrbáňová</v>
          </cell>
          <cell r="D502">
            <v>904187710</v>
          </cell>
          <cell r="E502" t="str">
            <v>hrbanovas@gmail.com</v>
          </cell>
          <cell r="F502" t="str">
            <v>K</v>
          </cell>
          <cell r="G502" t="str">
            <v>z</v>
          </cell>
          <cell r="H502">
            <v>44970</v>
          </cell>
          <cell r="I502" t="str">
            <v>MAJ</v>
          </cell>
          <cell r="J502" t="str">
            <v>JUN</v>
          </cell>
          <cell r="K502" t="str">
            <v>SEP</v>
          </cell>
          <cell r="L502" t="str">
            <v>T</v>
          </cell>
          <cell r="M502" t="str">
            <v>MSB</v>
          </cell>
          <cell r="Q502" t="str">
            <v>NR-OA-4B</v>
          </cell>
          <cell r="R502">
            <v>1</v>
          </cell>
          <cell r="T502">
            <v>20</v>
          </cell>
        </row>
        <row r="503">
          <cell r="B503" t="str">
            <v>NR-OA-4C</v>
          </cell>
          <cell r="C503" t="str">
            <v>Lenka Benčíková</v>
          </cell>
          <cell r="D503">
            <v>917901267</v>
          </cell>
          <cell r="E503" t="str">
            <v>lenka.bencikova04@gmail.com</v>
          </cell>
          <cell r="F503" t="str">
            <v>K</v>
          </cell>
          <cell r="G503" t="str">
            <v>z</v>
          </cell>
          <cell r="H503">
            <v>44971</v>
          </cell>
          <cell r="I503" t="str">
            <v>MAJ</v>
          </cell>
          <cell r="J503" t="str">
            <v>JUN</v>
          </cell>
          <cell r="K503" t="str">
            <v>MAJ</v>
          </cell>
          <cell r="L503" t="str">
            <v>T</v>
          </cell>
          <cell r="M503" t="str">
            <v>MSB</v>
          </cell>
          <cell r="N503" t="str">
            <v>F</v>
          </cell>
          <cell r="Q503" t="str">
            <v>NR-OA-4C</v>
          </cell>
          <cell r="R503">
            <v>1</v>
          </cell>
          <cell r="T503">
            <v>20</v>
          </cell>
        </row>
        <row r="504">
          <cell r="B504" t="str">
            <v>NR-OA-4D</v>
          </cell>
          <cell r="C504" t="str">
            <v>Martina Pašková</v>
          </cell>
          <cell r="D504">
            <v>907773329</v>
          </cell>
          <cell r="E504" t="str">
            <v>matapaskova25@gmail.com</v>
          </cell>
          <cell r="F504" t="str">
            <v>K</v>
          </cell>
          <cell r="G504" t="str">
            <v>z</v>
          </cell>
          <cell r="H504">
            <v>44971</v>
          </cell>
          <cell r="I504" t="str">
            <v>MAJ</v>
          </cell>
          <cell r="J504" t="str">
            <v>JUN</v>
          </cell>
          <cell r="K504" t="str">
            <v>MAJ</v>
          </cell>
          <cell r="L504" t="str">
            <v>TABLO</v>
          </cell>
          <cell r="M504" t="str">
            <v>MSB</v>
          </cell>
          <cell r="N504" t="str">
            <v>F</v>
          </cell>
          <cell r="Q504" t="str">
            <v>NR-OA-4D</v>
          </cell>
          <cell r="R504">
            <v>1</v>
          </cell>
          <cell r="T504">
            <v>20</v>
          </cell>
        </row>
        <row r="505">
          <cell r="B505" t="str">
            <v>NR-PG-4A</v>
          </cell>
          <cell r="C505" t="str">
            <v>Natália Lovászová</v>
          </cell>
          <cell r="D505">
            <v>940797524</v>
          </cell>
          <cell r="E505" t="str">
            <v>lovaszovanatalia@gmail.com</v>
          </cell>
          <cell r="F505" t="str">
            <v>K</v>
          </cell>
          <cell r="G505" t="str">
            <v>z</v>
          </cell>
          <cell r="H505">
            <v>44970</v>
          </cell>
          <cell r="I505" t="str">
            <v>MAJ</v>
          </cell>
          <cell r="J505" t="str">
            <v>JUN</v>
          </cell>
          <cell r="K505" t="str">
            <v>MAJ</v>
          </cell>
          <cell r="L505" t="str">
            <v>T</v>
          </cell>
          <cell r="O505" t="str">
            <v>2S</v>
          </cell>
          <cell r="Q505" t="str">
            <v>NR-PG-4A</v>
          </cell>
          <cell r="R505">
            <v>1</v>
          </cell>
          <cell r="T505">
            <v>20</v>
          </cell>
        </row>
        <row r="506">
          <cell r="B506" t="str">
            <v>NR-PG-4A</v>
          </cell>
          <cell r="C506" t="str">
            <v>Michaela Blanárová</v>
          </cell>
          <cell r="D506">
            <v>944973019</v>
          </cell>
          <cell r="E506" t="str">
            <v>blanarova.miska@gmail.com</v>
          </cell>
          <cell r="F506" t="str">
            <v>K</v>
          </cell>
          <cell r="G506" t="str">
            <v>z</v>
          </cell>
          <cell r="H506">
            <v>44970</v>
          </cell>
          <cell r="L506" t="str">
            <v>T</v>
          </cell>
          <cell r="Q506" t="str">
            <v>NR-PG-4A</v>
          </cell>
          <cell r="R506">
            <v>1</v>
          </cell>
          <cell r="T506">
            <v>20</v>
          </cell>
        </row>
        <row r="507">
          <cell r="B507" t="str">
            <v>NR-PG-4B</v>
          </cell>
          <cell r="C507" t="str">
            <v>Magdaléna Sládečková</v>
          </cell>
          <cell r="D507">
            <v>911052035</v>
          </cell>
          <cell r="E507" t="str">
            <v>magdus9999@gmail.com</v>
          </cell>
          <cell r="F507" t="str">
            <v>K</v>
          </cell>
          <cell r="G507" t="str">
            <v>z</v>
          </cell>
          <cell r="H507">
            <v>44972</v>
          </cell>
          <cell r="I507" t="str">
            <v>MAJ</v>
          </cell>
          <cell r="J507" t="str">
            <v>JUN</v>
          </cell>
          <cell r="K507" t="str">
            <v>SEP</v>
          </cell>
          <cell r="L507" t="str">
            <v>T</v>
          </cell>
          <cell r="M507" t="str">
            <v>MSB</v>
          </cell>
          <cell r="N507" t="str">
            <v>F</v>
          </cell>
          <cell r="Q507" t="str">
            <v>NR-PG-4B</v>
          </cell>
          <cell r="R507">
            <v>1</v>
          </cell>
          <cell r="T507">
            <v>20</v>
          </cell>
        </row>
        <row r="508">
          <cell r="B508" t="str">
            <v>NR-PG-OKT</v>
          </cell>
          <cell r="C508" t="str">
            <v>Ema Krnáčová</v>
          </cell>
          <cell r="D508">
            <v>944511025</v>
          </cell>
          <cell r="E508" t="str">
            <v>emakrny@gmail.com</v>
          </cell>
          <cell r="F508" t="str">
            <v>K</v>
          </cell>
          <cell r="G508" t="str">
            <v>z</v>
          </cell>
          <cell r="H508">
            <v>44966</v>
          </cell>
          <cell r="I508" t="str">
            <v>JUN</v>
          </cell>
          <cell r="J508" t="str">
            <v>SEP</v>
          </cell>
          <cell r="K508" t="str">
            <v>NOV</v>
          </cell>
          <cell r="L508" t="str">
            <v>T</v>
          </cell>
          <cell r="M508" t="str">
            <v>MSB</v>
          </cell>
          <cell r="N508" t="str">
            <v>F</v>
          </cell>
          <cell r="Q508" t="str">
            <v>NR-PG-OKT</v>
          </cell>
          <cell r="R508">
            <v>1</v>
          </cell>
          <cell r="T508">
            <v>20</v>
          </cell>
        </row>
        <row r="509">
          <cell r="B509" t="str">
            <v>NR-SOA-5B (5r)</v>
          </cell>
          <cell r="C509" t="str">
            <v>Simona Máčiková</v>
          </cell>
          <cell r="D509">
            <v>949262420</v>
          </cell>
          <cell r="E509" t="str">
            <v>macikova.simona@gmail.com</v>
          </cell>
          <cell r="F509" t="str">
            <v>K</v>
          </cell>
          <cell r="G509" t="str">
            <v>z</v>
          </cell>
          <cell r="H509">
            <v>45103</v>
          </cell>
          <cell r="I509" t="str">
            <v>JUN</v>
          </cell>
          <cell r="J509" t="str">
            <v>JUN</v>
          </cell>
          <cell r="K509" t="str">
            <v>MAJ</v>
          </cell>
          <cell r="L509" t="str">
            <v>T</v>
          </cell>
          <cell r="M509" t="str">
            <v>SB A</v>
          </cell>
          <cell r="Q509" t="str">
            <v>NR-SOA-5B (5r)</v>
          </cell>
          <cell r="R509">
            <v>1</v>
          </cell>
          <cell r="T509">
            <v>20</v>
          </cell>
        </row>
        <row r="510">
          <cell r="B510" t="str">
            <v>NR-SOA-5B (5r)</v>
          </cell>
          <cell r="C510" t="str">
            <v>Martin Indrišek</v>
          </cell>
          <cell r="D510">
            <v>919208439</v>
          </cell>
          <cell r="E510" t="str">
            <v>martin.indro77@gmail.com</v>
          </cell>
          <cell r="F510" t="str">
            <v>K</v>
          </cell>
          <cell r="G510" t="str">
            <v>z</v>
          </cell>
          <cell r="H510">
            <v>45016</v>
          </cell>
          <cell r="L510" t="str">
            <v>T</v>
          </cell>
          <cell r="Q510" t="str">
            <v>NR-SOA-5B (5r)</v>
          </cell>
          <cell r="R510">
            <v>1</v>
          </cell>
          <cell r="T510">
            <v>20</v>
          </cell>
        </row>
        <row r="511">
          <cell r="B511" t="str">
            <v>NR-SOSC-4A</v>
          </cell>
          <cell r="C511" t="str">
            <v>Aneta Mešinová</v>
          </cell>
          <cell r="D511">
            <v>944343952</v>
          </cell>
          <cell r="E511" t="str">
            <v>anetamesinova@gmail.com</v>
          </cell>
          <cell r="F511" t="str">
            <v>K</v>
          </cell>
          <cell r="G511" t="str">
            <v>z</v>
          </cell>
          <cell r="H511">
            <v>44970</v>
          </cell>
          <cell r="I511" t="str">
            <v>APR</v>
          </cell>
          <cell r="J511" t="str">
            <v>JUL</v>
          </cell>
          <cell r="K511" t="str">
            <v>JUN</v>
          </cell>
          <cell r="L511" t="str">
            <v>T</v>
          </cell>
          <cell r="M511" t="str">
            <v>MSB</v>
          </cell>
          <cell r="Q511" t="str">
            <v>NR-SOSC-4A</v>
          </cell>
          <cell r="R511">
            <v>1</v>
          </cell>
          <cell r="T511">
            <v>20</v>
          </cell>
        </row>
        <row r="512">
          <cell r="B512" t="str">
            <v>NR-SOSC-4B</v>
          </cell>
          <cell r="C512" t="str">
            <v>Nina Iliziová</v>
          </cell>
          <cell r="D512">
            <v>901709334</v>
          </cell>
          <cell r="E512" t="str">
            <v>akninizili@gmail.com</v>
          </cell>
          <cell r="F512" t="str">
            <v>K</v>
          </cell>
          <cell r="G512" t="str">
            <v>z</v>
          </cell>
          <cell r="H512">
            <v>44972</v>
          </cell>
          <cell r="I512" t="str">
            <v>JUN</v>
          </cell>
          <cell r="J512" t="str">
            <v>MAR</v>
          </cell>
          <cell r="K512" t="str">
            <v>MAR</v>
          </cell>
          <cell r="L512" t="str">
            <v>T</v>
          </cell>
          <cell r="M512" t="str">
            <v>MSb</v>
          </cell>
          <cell r="Q512" t="str">
            <v>NR-SOSC-4B</v>
          </cell>
          <cell r="R512">
            <v>1</v>
          </cell>
          <cell r="T512">
            <v>20</v>
          </cell>
        </row>
        <row r="513">
          <cell r="B513" t="str">
            <v>NR-SOSLEV-2P (nads)</v>
          </cell>
          <cell r="C513" t="str">
            <v>Adrián Šebík</v>
          </cell>
          <cell r="D513">
            <v>915708531</v>
          </cell>
          <cell r="E513" t="str">
            <v>sebik.adrian366@gmail.com</v>
          </cell>
          <cell r="F513" t="str">
            <v>K</v>
          </cell>
          <cell r="G513" t="str">
            <v/>
          </cell>
          <cell r="H513">
            <v>45245</v>
          </cell>
          <cell r="I513" t="str">
            <v>NOV</v>
          </cell>
          <cell r="J513" t="str">
            <v>NOV</v>
          </cell>
          <cell r="K513" t="str">
            <v>NOV</v>
          </cell>
          <cell r="L513" t="str">
            <v>T</v>
          </cell>
          <cell r="Q513" t="str">
            <v>NR-SOSLEV-2P (nads)</v>
          </cell>
          <cell r="R513">
            <v>1</v>
          </cell>
          <cell r="T513">
            <v>20</v>
          </cell>
        </row>
        <row r="514">
          <cell r="B514" t="str">
            <v>NR-SOSLEV-2P (nads)</v>
          </cell>
          <cell r="C514" t="str">
            <v>Bianka Ivančíková</v>
          </cell>
          <cell r="D514">
            <v>904372681</v>
          </cell>
          <cell r="E514" t="str">
            <v>biankaivancikova510@gmail.com</v>
          </cell>
          <cell r="F514" t="str">
            <v>K</v>
          </cell>
          <cell r="G514" t="str">
            <v/>
          </cell>
          <cell r="L514" t="str">
            <v>T</v>
          </cell>
          <cell r="Q514" t="str">
            <v>NR-SOSLEV-2P (nads)</v>
          </cell>
          <cell r="R514">
            <v>1</v>
          </cell>
          <cell r="T514">
            <v>20</v>
          </cell>
        </row>
        <row r="515">
          <cell r="B515" t="str">
            <v>NR-SOSPOL-4MEMM</v>
          </cell>
          <cell r="C515" t="str">
            <v>Ing. Renáta Beluchová</v>
          </cell>
          <cell r="D515">
            <v>904051124</v>
          </cell>
          <cell r="E515" t="str">
            <v>beluchovar@gmail.com</v>
          </cell>
          <cell r="F515" t="str">
            <v>R</v>
          </cell>
          <cell r="G515" t="str">
            <v/>
          </cell>
          <cell r="J515" t="str">
            <v>SEP</v>
          </cell>
          <cell r="K515" t="str">
            <v>SEPT</v>
          </cell>
          <cell r="L515" t="str">
            <v>T</v>
          </cell>
          <cell r="Q515" t="str">
            <v>NR-SOSPOL-4MEMM</v>
          </cell>
          <cell r="R515">
            <v>1</v>
          </cell>
          <cell r="T515">
            <v>20</v>
          </cell>
        </row>
        <row r="516">
          <cell r="B516" t="str">
            <v>NR-SOSPOL-4MMD</v>
          </cell>
          <cell r="C516" t="str">
            <v>Peter Križan</v>
          </cell>
          <cell r="D516">
            <v>915353081</v>
          </cell>
          <cell r="E516" t="str">
            <v>pkrizan783@gmail.com</v>
          </cell>
          <cell r="F516" t="str">
            <v>K</v>
          </cell>
          <cell r="G516" t="str">
            <v>z</v>
          </cell>
          <cell r="H516">
            <v>45203</v>
          </cell>
          <cell r="I516" t="str">
            <v>OKT</v>
          </cell>
          <cell r="J516" t="str">
            <v>=</v>
          </cell>
          <cell r="L516" t="str">
            <v>T</v>
          </cell>
          <cell r="M516" t="str">
            <v>MSB</v>
          </cell>
          <cell r="Q516" t="str">
            <v>NR-SOSPOL-4MMD</v>
          </cell>
          <cell r="R516">
            <v>1</v>
          </cell>
          <cell r="T516">
            <v>20</v>
          </cell>
        </row>
        <row r="517">
          <cell r="B517" t="str">
            <v>NR-SOSV-4A</v>
          </cell>
          <cell r="C517" t="str">
            <v>Laura Škarbová</v>
          </cell>
          <cell r="D517">
            <v>907457909</v>
          </cell>
          <cell r="E517" t="str">
            <v>skarbovalaura@gmail.com</v>
          </cell>
          <cell r="F517" t="str">
            <v>R</v>
          </cell>
          <cell r="G517" t="str">
            <v>z</v>
          </cell>
          <cell r="H517">
            <v>44966</v>
          </cell>
          <cell r="I517" t="str">
            <v>MAJ</v>
          </cell>
          <cell r="J517" t="str">
            <v>JUN</v>
          </cell>
          <cell r="K517" t="str">
            <v>MAJ</v>
          </cell>
          <cell r="L517" t="str">
            <v>T</v>
          </cell>
          <cell r="M517" t="str">
            <v>MSB</v>
          </cell>
          <cell r="O517" t="str">
            <v>PD</v>
          </cell>
          <cell r="Q517" t="str">
            <v>NR-SOSV-4A</v>
          </cell>
          <cell r="R517">
            <v>1</v>
          </cell>
          <cell r="T517">
            <v>20</v>
          </cell>
        </row>
        <row r="518">
          <cell r="B518" t="str">
            <v>NR-SOSV-4A</v>
          </cell>
          <cell r="C518" t="str">
            <v>Barbora Dadová</v>
          </cell>
          <cell r="D518">
            <v>944724852</v>
          </cell>
          <cell r="E518" t="str">
            <v>barbora.dadovaa@gmail.com</v>
          </cell>
          <cell r="F518" t="str">
            <v>R</v>
          </cell>
          <cell r="G518" t="str">
            <v>z</v>
          </cell>
          <cell r="L518" t="str">
            <v>T</v>
          </cell>
          <cell r="Q518" t="str">
            <v>NR-SOSV-4A</v>
          </cell>
          <cell r="R518">
            <v>1</v>
          </cell>
          <cell r="T518">
            <v>20</v>
          </cell>
        </row>
        <row r="519">
          <cell r="B519" t="str">
            <v>NR-SOSV-4B</v>
          </cell>
          <cell r="C519" t="str">
            <v>Peter Meško</v>
          </cell>
          <cell r="D519">
            <v>919455133</v>
          </cell>
          <cell r="E519" t="str">
            <v>petko0910@gmail.com</v>
          </cell>
          <cell r="F519" t="str">
            <v>R</v>
          </cell>
          <cell r="G519" t="str">
            <v>z</v>
          </cell>
          <cell r="H519">
            <v>44968</v>
          </cell>
          <cell r="I519" t="str">
            <v>MAJ</v>
          </cell>
          <cell r="J519" t="str">
            <v>JUN</v>
          </cell>
          <cell r="L519" t="str">
            <v>T</v>
          </cell>
          <cell r="M519" t="str">
            <v>MSB</v>
          </cell>
          <cell r="O519" t="str">
            <v>PD</v>
          </cell>
          <cell r="Q519" t="str">
            <v>NR-SOSV-4B</v>
          </cell>
          <cell r="R519">
            <v>1</v>
          </cell>
          <cell r="T519">
            <v>20</v>
          </cell>
        </row>
        <row r="520">
          <cell r="B520" t="str">
            <v>NR-SOSV-4D</v>
          </cell>
          <cell r="C520" t="str">
            <v>Lucia Bukovanová</v>
          </cell>
          <cell r="D520">
            <v>905343854</v>
          </cell>
          <cell r="E520" t="str">
            <v>luciabukovanova@gmail.com</v>
          </cell>
          <cell r="F520" t="str">
            <v>R</v>
          </cell>
          <cell r="G520" t="str">
            <v>z</v>
          </cell>
          <cell r="I520" t="str">
            <v>MAJ</v>
          </cell>
          <cell r="J520" t="str">
            <v>JUN</v>
          </cell>
          <cell r="K520" t="str">
            <v>MAJ</v>
          </cell>
          <cell r="L520" t="str">
            <v>T</v>
          </cell>
          <cell r="M520" t="str">
            <v>MSB</v>
          </cell>
          <cell r="Q520" t="str">
            <v>NR-SOSV-4D</v>
          </cell>
          <cell r="R520">
            <v>1</v>
          </cell>
          <cell r="T520">
            <v>20</v>
          </cell>
        </row>
        <row r="521">
          <cell r="B521" t="str">
            <v>NR-SPSS-4A</v>
          </cell>
          <cell r="C521" t="str">
            <v>Laura Fabianová</v>
          </cell>
          <cell r="D521">
            <v>948166201</v>
          </cell>
          <cell r="E521" t="str">
            <v>lfaurafabian@gmail.com</v>
          </cell>
          <cell r="F521" t="str">
            <v>R</v>
          </cell>
          <cell r="G521" t="str">
            <v>z</v>
          </cell>
          <cell r="H521">
            <v>44972</v>
          </cell>
          <cell r="I521" t="str">
            <v>MAJ</v>
          </cell>
          <cell r="J521" t="str">
            <v>JUN</v>
          </cell>
          <cell r="K521" t="str">
            <v>OKT</v>
          </cell>
          <cell r="L521" t="str">
            <v>T</v>
          </cell>
          <cell r="M521" t="str">
            <v>MSB</v>
          </cell>
          <cell r="Q521" t="str">
            <v>NR-SPSS-4A</v>
          </cell>
          <cell r="R521">
            <v>1</v>
          </cell>
          <cell r="T521">
            <v>20</v>
          </cell>
        </row>
        <row r="522">
          <cell r="B522" t="str">
            <v>NR-SPSSE-4A</v>
          </cell>
          <cell r="C522" t="str">
            <v>Maxo Brath</v>
          </cell>
          <cell r="D522">
            <v>918432794</v>
          </cell>
          <cell r="E522" t="str">
            <v>brathmaxik9@gmail.com</v>
          </cell>
          <cell r="F522" t="str">
            <v>R</v>
          </cell>
          <cell r="G522" t="str">
            <v>z</v>
          </cell>
          <cell r="H522">
            <v>44971</v>
          </cell>
          <cell r="I522" t="str">
            <v>JUN</v>
          </cell>
          <cell r="J522" t="str">
            <v>Jun</v>
          </cell>
          <cell r="K522" t="str">
            <v>MAJ</v>
          </cell>
          <cell r="L522" t="str">
            <v>T</v>
          </cell>
          <cell r="M522" t="str">
            <v>MSB</v>
          </cell>
          <cell r="O522" t="str">
            <v>PD</v>
          </cell>
          <cell r="Q522" t="str">
            <v>NR-SPSSE-4A</v>
          </cell>
          <cell r="R522">
            <v>1</v>
          </cell>
          <cell r="T522">
            <v>20</v>
          </cell>
        </row>
        <row r="523">
          <cell r="B523" t="str">
            <v>NR-SPSSE-4B</v>
          </cell>
          <cell r="C523" t="str">
            <v>Lukáš Strnisko</v>
          </cell>
          <cell r="D523">
            <v>917104709</v>
          </cell>
          <cell r="E523" t="str">
            <v>lstrnisko@gmail.com</v>
          </cell>
          <cell r="F523" t="str">
            <v>R</v>
          </cell>
          <cell r="G523" t="str">
            <v>z</v>
          </cell>
          <cell r="H523">
            <v>44972</v>
          </cell>
          <cell r="I523" t="str">
            <v>JUN</v>
          </cell>
          <cell r="J523" t="str">
            <v>AUG</v>
          </cell>
          <cell r="L523" t="str">
            <v>T</v>
          </cell>
          <cell r="M523" t="str">
            <v>SB B</v>
          </cell>
          <cell r="Q523" t="str">
            <v>NR-SPSSE-4B</v>
          </cell>
          <cell r="R523">
            <v>1</v>
          </cell>
          <cell r="T523">
            <v>20</v>
          </cell>
        </row>
        <row r="524">
          <cell r="B524" t="str">
            <v>NR-SPSSE-4M</v>
          </cell>
          <cell r="C524" t="str">
            <v>Rasťo Ňachaj</v>
          </cell>
          <cell r="D524">
            <v>908061167</v>
          </cell>
          <cell r="E524" t="str">
            <v>rasto.nachaj@gmail.com</v>
          </cell>
          <cell r="F524" t="str">
            <v>R</v>
          </cell>
          <cell r="G524" t="str">
            <v>z</v>
          </cell>
          <cell r="H524">
            <v>44971</v>
          </cell>
          <cell r="I524" t="str">
            <v>JUN</v>
          </cell>
          <cell r="J524" t="str">
            <v>SEP</v>
          </cell>
          <cell r="K524" t="str">
            <v>SEP</v>
          </cell>
          <cell r="L524" t="str">
            <v>T</v>
          </cell>
          <cell r="M524" t="str">
            <v>MSB</v>
          </cell>
          <cell r="N524" t="str">
            <v>F_gergely</v>
          </cell>
          <cell r="Q524" t="str">
            <v>NR-SPSSE-4M</v>
          </cell>
          <cell r="R524">
            <v>1</v>
          </cell>
          <cell r="T524">
            <v>20</v>
          </cell>
        </row>
        <row r="525">
          <cell r="B525" t="str">
            <v>NR-SS-4A (SPS)</v>
          </cell>
          <cell r="C525" t="str">
            <v>Juliana Buchová</v>
          </cell>
          <cell r="D525">
            <v>907711958</v>
          </cell>
          <cell r="E525" t="str">
            <v>buchovazstulipan@gmail.com</v>
          </cell>
          <cell r="F525" t="str">
            <v>R</v>
          </cell>
          <cell r="G525" t="str">
            <v>z</v>
          </cell>
          <cell r="H525">
            <v>44965</v>
          </cell>
          <cell r="I525" t="str">
            <v>MAJ</v>
          </cell>
          <cell r="J525" t="str">
            <v>JUN</v>
          </cell>
          <cell r="K525" t="str">
            <v>APR</v>
          </cell>
          <cell r="L525" t="str">
            <v>T</v>
          </cell>
          <cell r="M525" t="str">
            <v>MSB</v>
          </cell>
          <cell r="N525" t="str">
            <v>F</v>
          </cell>
          <cell r="Q525" t="str">
            <v>NR-SS-4A (SPS)</v>
          </cell>
          <cell r="R525">
            <v>1</v>
          </cell>
          <cell r="T525">
            <v>20</v>
          </cell>
        </row>
        <row r="526">
          <cell r="B526" t="str">
            <v>NR-SS-4B (ŠG)</v>
          </cell>
          <cell r="C526" t="str">
            <v>Adela Keselyová</v>
          </cell>
          <cell r="D526">
            <v>948716706</v>
          </cell>
          <cell r="E526" t="str">
            <v>keselyova.adela@gmail.com</v>
          </cell>
          <cell r="F526" t="str">
            <v>R</v>
          </cell>
          <cell r="G526" t="str">
            <v>z</v>
          </cell>
          <cell r="H526">
            <v>44967</v>
          </cell>
          <cell r="I526" t="str">
            <v>MAR</v>
          </cell>
          <cell r="J526" t="str">
            <v>MAj</v>
          </cell>
          <cell r="K526" t="str">
            <v>APR</v>
          </cell>
          <cell r="L526" t="str">
            <v>T</v>
          </cell>
          <cell r="M526" t="str">
            <v>MSB</v>
          </cell>
          <cell r="N526" t="str">
            <v>F</v>
          </cell>
          <cell r="Q526" t="str">
            <v>NR-SS-4B (ŠG)</v>
          </cell>
          <cell r="R526">
            <v>1</v>
          </cell>
          <cell r="T526">
            <v>20</v>
          </cell>
        </row>
        <row r="527">
          <cell r="B527" t="str">
            <v>NR-SS-4C (ŠG)</v>
          </cell>
          <cell r="C527" t="str">
            <v>Samuel Rákoci</v>
          </cell>
          <cell r="D527">
            <v>919232698</v>
          </cell>
          <cell r="E527" t="str">
            <v>rakocisamo@gmail.com</v>
          </cell>
          <cell r="F527" t="str">
            <v>R</v>
          </cell>
          <cell r="G527" t="str">
            <v>z</v>
          </cell>
          <cell r="H527">
            <v>44967</v>
          </cell>
          <cell r="I527" t="str">
            <v>MAJ</v>
          </cell>
          <cell r="J527" t="str">
            <v>JUN</v>
          </cell>
          <cell r="K527" t="str">
            <v>MAJ</v>
          </cell>
          <cell r="L527" t="str">
            <v>T</v>
          </cell>
          <cell r="M527" t="str">
            <v>MSB</v>
          </cell>
          <cell r="N527" t="str">
            <v>F</v>
          </cell>
          <cell r="O527" t="str">
            <v>PD</v>
          </cell>
          <cell r="Q527" t="str">
            <v>NR-SS-4C (ŠG)</v>
          </cell>
          <cell r="R527">
            <v>1</v>
          </cell>
          <cell r="T527">
            <v>20</v>
          </cell>
        </row>
        <row r="528">
          <cell r="B528" t="str">
            <v>NR-SS-5A (5r HA)</v>
          </cell>
          <cell r="C528" t="str">
            <v>Viktória Holková</v>
          </cell>
          <cell r="D528">
            <v>911864015</v>
          </cell>
          <cell r="E528" t="str">
            <v>holkovaviktoria181@gmail.com</v>
          </cell>
          <cell r="F528" t="str">
            <v>R</v>
          </cell>
          <cell r="G528" t="str">
            <v>z</v>
          </cell>
          <cell r="H528">
            <v>44972</v>
          </cell>
          <cell r="I528" t="str">
            <v>MAJ</v>
          </cell>
          <cell r="J528" t="str">
            <v>JUL</v>
          </cell>
          <cell r="K528" t="str">
            <v>MAJ</v>
          </cell>
          <cell r="L528" t="str">
            <v>T</v>
          </cell>
          <cell r="M528" t="str">
            <v>MSB</v>
          </cell>
          <cell r="N528" t="str">
            <v>F</v>
          </cell>
          <cell r="Q528" t="str">
            <v>NR-SS-5A (5r HA)</v>
          </cell>
          <cell r="R528">
            <v>1</v>
          </cell>
          <cell r="T528">
            <v>20</v>
          </cell>
        </row>
        <row r="529">
          <cell r="B529" t="str">
            <v>NR-SS-5B (5r HA)</v>
          </cell>
          <cell r="C529" t="str">
            <v>Ella Martošová</v>
          </cell>
          <cell r="D529">
            <v>902324444</v>
          </cell>
          <cell r="E529" t="str">
            <v>ellka.martos@gmail.com</v>
          </cell>
          <cell r="F529" t="str">
            <v>R</v>
          </cell>
          <cell r="G529" t="str">
            <v>z</v>
          </cell>
          <cell r="H529">
            <v>44972</v>
          </cell>
          <cell r="I529" t="str">
            <v>MAR</v>
          </cell>
          <cell r="J529" t="str">
            <v>APR</v>
          </cell>
          <cell r="K529" t="str">
            <v>MAR</v>
          </cell>
          <cell r="L529" t="str">
            <v>T</v>
          </cell>
          <cell r="M529" t="str">
            <v>MSB</v>
          </cell>
          <cell r="Q529" t="str">
            <v>NR-SS-5B (5r HA)</v>
          </cell>
          <cell r="R529">
            <v>1</v>
          </cell>
          <cell r="T529">
            <v>20</v>
          </cell>
        </row>
        <row r="530">
          <cell r="B530" t="str">
            <v>NR-SS-5C (5r HA)</v>
          </cell>
          <cell r="C530" t="str">
            <v>Michaela Serbáková</v>
          </cell>
          <cell r="D530">
            <v>908636121</v>
          </cell>
          <cell r="E530" t="str">
            <v>michaela.serbakova@gmail.com</v>
          </cell>
          <cell r="F530" t="str">
            <v>K</v>
          </cell>
          <cell r="G530" t="str">
            <v>z</v>
          </cell>
          <cell r="H530">
            <v>44973</v>
          </cell>
          <cell r="I530" t="str">
            <v>FEB</v>
          </cell>
          <cell r="J530" t="str">
            <v>APR</v>
          </cell>
          <cell r="K530" t="str">
            <v>APR</v>
          </cell>
          <cell r="L530" t="str">
            <v>T</v>
          </cell>
          <cell r="M530" t="str">
            <v>MSB</v>
          </cell>
          <cell r="N530" t="str">
            <v>F</v>
          </cell>
          <cell r="O530" t="str">
            <v>2S</v>
          </cell>
          <cell r="Q530" t="str">
            <v>NR-SS-5C (5r HA)</v>
          </cell>
          <cell r="R530">
            <v>1</v>
          </cell>
          <cell r="T530">
            <v>20</v>
          </cell>
        </row>
        <row r="531">
          <cell r="B531" t="str">
            <v>NR-SS-5C (5r HA)</v>
          </cell>
          <cell r="C531" t="str">
            <v>Matej Mikuláš</v>
          </cell>
          <cell r="D531" t="str">
            <v>0903 - 150 289</v>
          </cell>
          <cell r="E531" t="str">
            <v>matejkomikulas@gmail.com</v>
          </cell>
          <cell r="F531" t="str">
            <v>K</v>
          </cell>
          <cell r="G531" t="str">
            <v>z</v>
          </cell>
          <cell r="H531">
            <v>44973</v>
          </cell>
          <cell r="L531" t="str">
            <v>T</v>
          </cell>
          <cell r="Q531" t="str">
            <v>NR-SS-5C (5r HA)</v>
          </cell>
          <cell r="R531">
            <v>1</v>
          </cell>
          <cell r="T531">
            <v>20</v>
          </cell>
        </row>
        <row r="532">
          <cell r="B532" t="str">
            <v>NR-SS-5C (5r HA)</v>
          </cell>
          <cell r="C532" t="str">
            <v>Rebeka Očenášová</v>
          </cell>
          <cell r="D532">
            <v>948883243</v>
          </cell>
          <cell r="E532" t="str">
            <v>rebeka.ocenasova@gmail.com</v>
          </cell>
          <cell r="F532" t="str">
            <v>K</v>
          </cell>
          <cell r="G532" t="str">
            <v>z</v>
          </cell>
          <cell r="L532" t="str">
            <v>T</v>
          </cell>
          <cell r="Q532" t="str">
            <v>NR-SS-5C (5r HA)</v>
          </cell>
          <cell r="R532">
            <v>1</v>
          </cell>
          <cell r="T532">
            <v>20</v>
          </cell>
        </row>
        <row r="533">
          <cell r="B533" t="str">
            <v>NR-SS-5C (5r HA)</v>
          </cell>
          <cell r="C533" t="str">
            <v>Caroline Csadiová</v>
          </cell>
          <cell r="D533">
            <v>907571329</v>
          </cell>
          <cell r="E533" t="str">
            <v>caroline@gmail.com</v>
          </cell>
          <cell r="F533" t="str">
            <v>K</v>
          </cell>
          <cell r="G533" t="str">
            <v>z</v>
          </cell>
          <cell r="L533" t="str">
            <v>T</v>
          </cell>
          <cell r="Q533" t="str">
            <v>NR-SS-5C (5r HA)</v>
          </cell>
          <cell r="R533">
            <v>1</v>
          </cell>
          <cell r="T533">
            <v>20</v>
          </cell>
        </row>
        <row r="534">
          <cell r="B534" t="str">
            <v>NR-SS-OKT B (ŠG)</v>
          </cell>
          <cell r="C534" t="str">
            <v>Daniela Benďaková</v>
          </cell>
          <cell r="D534">
            <v>919443591</v>
          </cell>
          <cell r="E534" t="str">
            <v>bendakovad@gmail.com</v>
          </cell>
          <cell r="F534" t="str">
            <v>R</v>
          </cell>
          <cell r="G534" t="str">
            <v>z</v>
          </cell>
          <cell r="H534">
            <v>44965</v>
          </cell>
          <cell r="I534" t="str">
            <v>APR</v>
          </cell>
          <cell r="J534" t="str">
            <v>SEP</v>
          </cell>
          <cell r="K534" t="str">
            <v>SEP</v>
          </cell>
          <cell r="L534" t="str">
            <v>T</v>
          </cell>
          <cell r="M534" t="str">
            <v>MSB</v>
          </cell>
          <cell r="Q534" t="str">
            <v>NR-SS-OKT B (ŠG)</v>
          </cell>
          <cell r="R534">
            <v>1</v>
          </cell>
          <cell r="T534">
            <v>20</v>
          </cell>
        </row>
        <row r="535">
          <cell r="B535" t="str">
            <v>NR-SZS-4A</v>
          </cell>
          <cell r="C535" t="str">
            <v>Terezka Danišová</v>
          </cell>
          <cell r="D535">
            <v>901709270</v>
          </cell>
          <cell r="E535" t="str">
            <v>terezkadanisova2005@gmail.com</v>
          </cell>
          <cell r="F535" t="str">
            <v>R</v>
          </cell>
          <cell r="G535" t="str">
            <v>z</v>
          </cell>
          <cell r="H535">
            <v>44967</v>
          </cell>
          <cell r="I535" t="str">
            <v>MAj</v>
          </cell>
          <cell r="J535" t="str">
            <v>JUN</v>
          </cell>
          <cell r="K535" t="str">
            <v>MAJ</v>
          </cell>
          <cell r="L535" t="str">
            <v>T</v>
          </cell>
          <cell r="M535" t="str">
            <v>MSb</v>
          </cell>
          <cell r="O535" t="str">
            <v>PD</v>
          </cell>
          <cell r="Q535" t="str">
            <v>NR-SZS-4A</v>
          </cell>
          <cell r="R535">
            <v>1</v>
          </cell>
          <cell r="T535">
            <v>20</v>
          </cell>
        </row>
        <row r="536">
          <cell r="B536" t="str">
            <v>NR-SZS-4B</v>
          </cell>
          <cell r="C536" t="str">
            <v>Veronika Baková</v>
          </cell>
          <cell r="D536">
            <v>915066796</v>
          </cell>
          <cell r="E536" t="str">
            <v>vevebakova123@gmail.com</v>
          </cell>
          <cell r="F536" t="str">
            <v>R</v>
          </cell>
          <cell r="G536" t="str">
            <v>z</v>
          </cell>
          <cell r="H536">
            <v>44970</v>
          </cell>
          <cell r="I536" t="str">
            <v>MAJ</v>
          </cell>
          <cell r="J536" t="str">
            <v>JUN</v>
          </cell>
          <cell r="K536" t="str">
            <v>MAJ</v>
          </cell>
          <cell r="L536" t="str">
            <v>T</v>
          </cell>
          <cell r="M536" t="str">
            <v>MSB</v>
          </cell>
          <cell r="Q536" t="str">
            <v>NR-SZS-4B</v>
          </cell>
          <cell r="R536">
            <v>1</v>
          </cell>
          <cell r="T536">
            <v>20</v>
          </cell>
        </row>
        <row r="537">
          <cell r="B537" t="str">
            <v>NR-SZS-4FL</v>
          </cell>
          <cell r="C537" t="str">
            <v>Alexandra Mária Oravcová</v>
          </cell>
          <cell r="D537">
            <v>915400816</v>
          </cell>
          <cell r="E537" t="str">
            <v>sandrika.oravcova@gmail.com</v>
          </cell>
          <cell r="F537" t="str">
            <v>R</v>
          </cell>
          <cell r="G537" t="str">
            <v>z</v>
          </cell>
          <cell r="H537">
            <v>44968</v>
          </cell>
          <cell r="I537" t="str">
            <v>APR</v>
          </cell>
          <cell r="J537" t="str">
            <v>APR</v>
          </cell>
          <cell r="K537" t="str">
            <v>MAJ</v>
          </cell>
          <cell r="L537" t="str">
            <v>T</v>
          </cell>
          <cell r="M537" t="str">
            <v>MSB</v>
          </cell>
          <cell r="N537" t="str">
            <v>F</v>
          </cell>
          <cell r="O537" t="str">
            <v>PD</v>
          </cell>
          <cell r="Q537" t="str">
            <v>NR-SZS-4FL</v>
          </cell>
          <cell r="R537">
            <v>1</v>
          </cell>
          <cell r="T537">
            <v>20</v>
          </cell>
        </row>
        <row r="538">
          <cell r="B538" t="str">
            <v>NY-SS-4KH</v>
          </cell>
          <cell r="C538" t="str">
            <v>Denis Křepela</v>
          </cell>
          <cell r="D538">
            <v>905033969</v>
          </cell>
          <cell r="E538" t="str">
            <v>krepela.denis@gmail.com</v>
          </cell>
          <cell r="F538" t="str">
            <v>K</v>
          </cell>
          <cell r="G538" t="str">
            <v>z</v>
          </cell>
          <cell r="H538">
            <v>45001</v>
          </cell>
          <cell r="I538" t="str">
            <v>JUN</v>
          </cell>
          <cell r="J538" t="str">
            <v>JUL</v>
          </cell>
          <cell r="L538" t="str">
            <v>TABLO</v>
          </cell>
          <cell r="Q538" t="str">
            <v>NY-SS-4KH</v>
          </cell>
          <cell r="R538">
            <v>1</v>
          </cell>
          <cell r="T538">
            <v>20</v>
          </cell>
        </row>
        <row r="539">
          <cell r="B539" t="str">
            <v>NY-SS-4PB</v>
          </cell>
          <cell r="C539" t="str">
            <v>Natália Mjartanová</v>
          </cell>
          <cell r="D539">
            <v>944519287</v>
          </cell>
          <cell r="E539" t="str">
            <v>natymjartanova@gmail.com</v>
          </cell>
          <cell r="F539" t="str">
            <v>K</v>
          </cell>
          <cell r="G539" t="str">
            <v>z</v>
          </cell>
          <cell r="H539">
            <v>45016</v>
          </cell>
          <cell r="I539" t="str">
            <v>MAJ</v>
          </cell>
          <cell r="J539" t="str">
            <v>JUN</v>
          </cell>
          <cell r="K539" t="str">
            <v>MAJ</v>
          </cell>
          <cell r="L539" t="str">
            <v>T</v>
          </cell>
          <cell r="M539" t="str">
            <v>MSB</v>
          </cell>
          <cell r="Q539" t="str">
            <v>NY-SS-4PB</v>
          </cell>
          <cell r="R539">
            <v>1</v>
          </cell>
          <cell r="T539">
            <v>20</v>
          </cell>
        </row>
        <row r="540">
          <cell r="B540" t="str">
            <v>NZ-GYM-4A</v>
          </cell>
          <cell r="C540" t="str">
            <v>Jessica Strhanová</v>
          </cell>
          <cell r="D540">
            <v>918421066</v>
          </cell>
          <cell r="E540" t="str">
            <v>jessstrhanova04@gmail.com</v>
          </cell>
          <cell r="F540" t="str">
            <v>K</v>
          </cell>
          <cell r="G540" t="str">
            <v>z</v>
          </cell>
          <cell r="H540">
            <v>44994</v>
          </cell>
          <cell r="I540" t="str">
            <v>MAJ</v>
          </cell>
          <cell r="J540" t="str">
            <v>JUN</v>
          </cell>
          <cell r="L540" t="str">
            <v>T</v>
          </cell>
          <cell r="M540" t="str">
            <v>SB A</v>
          </cell>
          <cell r="Q540" t="str">
            <v>NZ-GYM-4A</v>
          </cell>
          <cell r="R540">
            <v>1</v>
          </cell>
          <cell r="T540">
            <v>20</v>
          </cell>
        </row>
        <row r="541">
          <cell r="B541" t="str">
            <v>NZ-GYM-4B</v>
          </cell>
          <cell r="C541" t="str">
            <v>Sofia Nagyová</v>
          </cell>
          <cell r="D541">
            <v>907032314</v>
          </cell>
          <cell r="E541" t="str">
            <v>sofinagy44@gmail.com</v>
          </cell>
          <cell r="F541" t="str">
            <v>K</v>
          </cell>
          <cell r="G541" t="str">
            <v>z</v>
          </cell>
          <cell r="H541">
            <v>44994</v>
          </cell>
          <cell r="I541" t="str">
            <v>MAJ</v>
          </cell>
          <cell r="J541" t="str">
            <v>AUG</v>
          </cell>
          <cell r="K541" t="str">
            <v>AUG</v>
          </cell>
          <cell r="L541" t="str">
            <v>T</v>
          </cell>
          <cell r="M541" t="str">
            <v>MSB</v>
          </cell>
          <cell r="Q541" t="str">
            <v>NZ-GYM-4B</v>
          </cell>
          <cell r="R541">
            <v>1</v>
          </cell>
          <cell r="T541">
            <v>20</v>
          </cell>
        </row>
        <row r="542">
          <cell r="B542" t="str">
            <v>NZ-GYM-4C</v>
          </cell>
          <cell r="C542" t="str">
            <v>Sandra Szabó</v>
          </cell>
          <cell r="D542">
            <v>904523984</v>
          </cell>
          <cell r="E542" t="str">
            <v>sandraszabo9999@gmail.com</v>
          </cell>
          <cell r="F542" t="str">
            <v>K</v>
          </cell>
          <cell r="G542" t="str">
            <v>z</v>
          </cell>
          <cell r="H542">
            <v>44991</v>
          </cell>
          <cell r="I542" t="str">
            <v>JUN</v>
          </cell>
          <cell r="J542" t="str">
            <v>JUL</v>
          </cell>
          <cell r="L542" t="str">
            <v>T</v>
          </cell>
          <cell r="Q542" t="str">
            <v>NZ-GYM-4C</v>
          </cell>
          <cell r="R542">
            <v>1</v>
          </cell>
          <cell r="T542">
            <v>20</v>
          </cell>
        </row>
        <row r="543">
          <cell r="B543" t="str">
            <v>NZ-GYM-4C</v>
          </cell>
          <cell r="C543" t="str">
            <v xml:space="preserve">Zoja Virágová </v>
          </cell>
          <cell r="E543" t="str">
            <v>zojka1000@gmail.com</v>
          </cell>
          <cell r="F543" t="str">
            <v>K</v>
          </cell>
          <cell r="G543" t="str">
            <v>z</v>
          </cell>
          <cell r="H543">
            <v>44991</v>
          </cell>
          <cell r="L543" t="str">
            <v>T</v>
          </cell>
          <cell r="Q543" t="str">
            <v>NZ-GYM-4C</v>
          </cell>
          <cell r="R543">
            <v>1</v>
          </cell>
          <cell r="T543">
            <v>20</v>
          </cell>
        </row>
        <row r="544">
          <cell r="B544" t="str">
            <v>NZ-GYM-4C</v>
          </cell>
          <cell r="C544" t="str">
            <v>Jakub Šeben</v>
          </cell>
          <cell r="D544">
            <v>904169640</v>
          </cell>
          <cell r="E544" t="str">
            <v>jakubseben2014@gmail.com</v>
          </cell>
          <cell r="F544" t="str">
            <v>K</v>
          </cell>
          <cell r="G544" t="str">
            <v>z</v>
          </cell>
          <cell r="L544" t="str">
            <v>T</v>
          </cell>
          <cell r="Q544" t="str">
            <v>NZ-GYM-4C</v>
          </cell>
          <cell r="R544">
            <v>1</v>
          </cell>
          <cell r="T544">
            <v>20</v>
          </cell>
        </row>
        <row r="545">
          <cell r="B545" t="str">
            <v>NZ-GYM-OKT</v>
          </cell>
          <cell r="C545" t="str">
            <v>Vanesa Doležajová</v>
          </cell>
          <cell r="D545">
            <v>910318194</v>
          </cell>
          <cell r="E545" t="str">
            <v>vdolezajova20@gmail.com</v>
          </cell>
          <cell r="F545" t="str">
            <v>K</v>
          </cell>
          <cell r="G545" t="str">
            <v>z</v>
          </cell>
          <cell r="I545" t="str">
            <v>APR</v>
          </cell>
          <cell r="J545" t="str">
            <v>APR</v>
          </cell>
          <cell r="K545" t="str">
            <v>APR</v>
          </cell>
          <cell r="L545" t="str">
            <v>TABLO</v>
          </cell>
          <cell r="M545" t="str">
            <v>MSB</v>
          </cell>
          <cell r="N545" t="str">
            <v>F_gergely</v>
          </cell>
          <cell r="Q545" t="str">
            <v>NZ-GYM-OKT</v>
          </cell>
          <cell r="R545">
            <v>1</v>
          </cell>
          <cell r="T545">
            <v>20</v>
          </cell>
        </row>
        <row r="546">
          <cell r="B546" t="str">
            <v>NZ-HSaO-5A (5r)</v>
          </cell>
          <cell r="C546" t="str">
            <v>Eszter Somogyiová</v>
          </cell>
          <cell r="D546">
            <v>915035468</v>
          </cell>
          <cell r="E546" t="str">
            <v>esztersomogyi13@gmail.com</v>
          </cell>
          <cell r="F546" t="str">
            <v>K</v>
          </cell>
          <cell r="G546" t="str">
            <v>z</v>
          </cell>
          <cell r="H546">
            <v>45182</v>
          </cell>
          <cell r="I546" t="str">
            <v>SEP</v>
          </cell>
          <cell r="L546" t="str">
            <v>T</v>
          </cell>
          <cell r="Q546" t="str">
            <v>NZ-HSaO-5A (5r)</v>
          </cell>
          <cell r="R546">
            <v>1</v>
          </cell>
          <cell r="T546">
            <v>20</v>
          </cell>
        </row>
        <row r="547">
          <cell r="B547" t="str">
            <v>NZ-HSaO-5A (5r)</v>
          </cell>
          <cell r="C547" t="str">
            <v>Vanesa Gyoriová</v>
          </cell>
          <cell r="D547">
            <v>951630433</v>
          </cell>
          <cell r="E547" t="str">
            <v>vanesgyoriova@gmail.com</v>
          </cell>
          <cell r="F547" t="str">
            <v>K</v>
          </cell>
          <cell r="G547" t="str">
            <v>z</v>
          </cell>
          <cell r="L547" t="str">
            <v>T</v>
          </cell>
          <cell r="Q547" t="str">
            <v>NZ-HSaO-5A (5r)</v>
          </cell>
          <cell r="R547">
            <v>1</v>
          </cell>
          <cell r="T547">
            <v>20</v>
          </cell>
        </row>
        <row r="548">
          <cell r="B548" t="str">
            <v>NZ-SS-4AI</v>
          </cell>
          <cell r="C548" t="str">
            <v>Roman Lukáč</v>
          </cell>
          <cell r="D548">
            <v>904960750</v>
          </cell>
          <cell r="E548" t="str">
            <v>lukacr706@gmail.com</v>
          </cell>
          <cell r="F548" t="str">
            <v>K</v>
          </cell>
          <cell r="G548" t="str">
            <v>z</v>
          </cell>
          <cell r="H548">
            <v>44994</v>
          </cell>
          <cell r="I548" t="str">
            <v>MAJ</v>
          </cell>
          <cell r="J548" t="str">
            <v>JUN</v>
          </cell>
          <cell r="L548" t="str">
            <v>T</v>
          </cell>
          <cell r="M548" t="str">
            <v>MSB</v>
          </cell>
          <cell r="Q548" t="str">
            <v>NZ-SS-4AI</v>
          </cell>
          <cell r="R548">
            <v>1</v>
          </cell>
          <cell r="T548">
            <v>20</v>
          </cell>
        </row>
        <row r="549">
          <cell r="B549" t="str">
            <v>NZ-SS-4DA</v>
          </cell>
          <cell r="C549" t="str">
            <v>Evelyn Gyulaiová</v>
          </cell>
          <cell r="D549">
            <v>907346769</v>
          </cell>
          <cell r="E549" t="str">
            <v>evelyngyulai@gmail.com</v>
          </cell>
          <cell r="F549" t="str">
            <v>K</v>
          </cell>
          <cell r="G549" t="str">
            <v>z</v>
          </cell>
          <cell r="I549" t="str">
            <v>MAJ</v>
          </cell>
          <cell r="J549" t="str">
            <v>SEP</v>
          </cell>
          <cell r="L549" t="str">
            <v>T</v>
          </cell>
          <cell r="M549" t="str">
            <v xml:space="preserve"> SB B</v>
          </cell>
          <cell r="Q549" t="str">
            <v>NZ-SS-4DA</v>
          </cell>
          <cell r="R549">
            <v>1</v>
          </cell>
          <cell r="T549">
            <v>20</v>
          </cell>
        </row>
        <row r="550">
          <cell r="B550" t="str">
            <v>NZ-SS-4DA</v>
          </cell>
          <cell r="C550" t="str">
            <v>Klaudia Kozmová</v>
          </cell>
          <cell r="D550">
            <v>908391964</v>
          </cell>
          <cell r="E550" t="str">
            <v>klaudiakozma7@gmail.com</v>
          </cell>
          <cell r="F550" t="str">
            <v>K</v>
          </cell>
          <cell r="G550" t="str">
            <v>z</v>
          </cell>
          <cell r="L550" t="str">
            <v>T</v>
          </cell>
          <cell r="Q550" t="str">
            <v>NZ-SS-4DA</v>
          </cell>
          <cell r="R550">
            <v>1</v>
          </cell>
          <cell r="T550">
            <v>20</v>
          </cell>
        </row>
        <row r="551">
          <cell r="B551" t="str">
            <v>NZ-SS-4DI</v>
          </cell>
          <cell r="C551" t="str">
            <v>Borbála Udvaros</v>
          </cell>
          <cell r="D551">
            <v>948369778</v>
          </cell>
          <cell r="E551" t="str">
            <v>udvarosb@hotmail.com</v>
          </cell>
          <cell r="F551" t="str">
            <v>K</v>
          </cell>
          <cell r="G551" t="str">
            <v>z</v>
          </cell>
          <cell r="H551">
            <v>44992</v>
          </cell>
          <cell r="I551" t="str">
            <v>APR</v>
          </cell>
          <cell r="J551" t="str">
            <v>MAj</v>
          </cell>
          <cell r="K551" t="str">
            <v>MAJ</v>
          </cell>
          <cell r="N551" t="str">
            <v>F_gergely</v>
          </cell>
          <cell r="Q551" t="str">
            <v/>
          </cell>
          <cell r="R551">
            <v>0</v>
          </cell>
          <cell r="T551">
            <v>0</v>
          </cell>
        </row>
        <row r="552">
          <cell r="B552" t="str">
            <v>NZ-SS-4DI</v>
          </cell>
          <cell r="C552" t="str">
            <v>Daniela Polgár</v>
          </cell>
          <cell r="D552">
            <v>949522090</v>
          </cell>
          <cell r="E552" t="str">
            <v>danopol123@gmail.com</v>
          </cell>
          <cell r="F552" t="str">
            <v>K</v>
          </cell>
          <cell r="G552" t="str">
            <v>z</v>
          </cell>
          <cell r="H552">
            <v>44992</v>
          </cell>
          <cell r="Q552" t="str">
            <v/>
          </cell>
          <cell r="R552">
            <v>0</v>
          </cell>
          <cell r="T552">
            <v>0</v>
          </cell>
        </row>
        <row r="553">
          <cell r="B553" t="str">
            <v>NZ-SZS-4A</v>
          </cell>
          <cell r="C553" t="str">
            <v>Viktória Štepánková</v>
          </cell>
          <cell r="D553">
            <v>944606993</v>
          </cell>
          <cell r="E553" t="str">
            <v>viki.stefi23@gmail.com</v>
          </cell>
          <cell r="F553" t="str">
            <v>K</v>
          </cell>
          <cell r="G553" t="str">
            <v>z</v>
          </cell>
          <cell r="H553">
            <v>44994</v>
          </cell>
          <cell r="I553" t="str">
            <v>JUN</v>
          </cell>
          <cell r="J553" t="str">
            <v>JUL</v>
          </cell>
          <cell r="K553" t="str">
            <v>JUN</v>
          </cell>
          <cell r="L553" t="str">
            <v>T</v>
          </cell>
          <cell r="M553" t="str">
            <v>MSB</v>
          </cell>
          <cell r="Q553" t="str">
            <v>NZ-SZS-4A</v>
          </cell>
          <cell r="R553">
            <v>1</v>
          </cell>
          <cell r="T553">
            <v>20</v>
          </cell>
        </row>
        <row r="554">
          <cell r="B554" t="str">
            <v>NZ-SZS-4B</v>
          </cell>
          <cell r="C554" t="str">
            <v>Fanny Ipolyiová</v>
          </cell>
          <cell r="D554">
            <v>915509949</v>
          </cell>
          <cell r="E554" t="str">
            <v>ipolyiovaf@gmail.com</v>
          </cell>
          <cell r="F554" t="str">
            <v>K</v>
          </cell>
          <cell r="G554" t="str">
            <v>z</v>
          </cell>
          <cell r="H554">
            <v>44991</v>
          </cell>
          <cell r="I554" t="str">
            <v>MAj</v>
          </cell>
          <cell r="J554" t="str">
            <v>MAj</v>
          </cell>
          <cell r="K554" t="str">
            <v>MAJ</v>
          </cell>
          <cell r="L554" t="str">
            <v>T</v>
          </cell>
          <cell r="Q554" t="str">
            <v>NZ-SZS-4B</v>
          </cell>
          <cell r="R554">
            <v>1</v>
          </cell>
          <cell r="T554">
            <v>20</v>
          </cell>
        </row>
        <row r="555">
          <cell r="B555" t="str">
            <v>PB-GYM-4A</v>
          </cell>
          <cell r="C555" t="str">
            <v>Dávid Kršík</v>
          </cell>
          <cell r="D555">
            <v>948186995</v>
          </cell>
          <cell r="E555" t="str">
            <v>dav.krsik@gmail.com</v>
          </cell>
          <cell r="F555" t="str">
            <v>K</v>
          </cell>
          <cell r="G555" t="str">
            <v>z</v>
          </cell>
          <cell r="H555">
            <v>44967</v>
          </cell>
          <cell r="I555" t="str">
            <v>MAJ</v>
          </cell>
          <cell r="J555" t="str">
            <v>JUN</v>
          </cell>
          <cell r="K555" t="str">
            <v>MAJ</v>
          </cell>
          <cell r="L555" t="str">
            <v>T</v>
          </cell>
          <cell r="M555" t="str">
            <v>MSB</v>
          </cell>
          <cell r="N555" t="str">
            <v>F</v>
          </cell>
          <cell r="O555" t="str">
            <v>PD</v>
          </cell>
          <cell r="Q555" t="str">
            <v>PB-GYM-4A</v>
          </cell>
          <cell r="R555">
            <v>1</v>
          </cell>
          <cell r="T555">
            <v>20</v>
          </cell>
        </row>
        <row r="556">
          <cell r="B556" t="str">
            <v>PB-GYM-4B</v>
          </cell>
          <cell r="C556" t="str">
            <v>Miška Škrabáková</v>
          </cell>
          <cell r="D556">
            <v>907706387</v>
          </cell>
          <cell r="E556" t="str">
            <v>michaela.skrabakovaa@gmail.com</v>
          </cell>
          <cell r="F556" t="str">
            <v>K</v>
          </cell>
          <cell r="G556" t="str">
            <v>z</v>
          </cell>
          <cell r="H556">
            <v>44967</v>
          </cell>
          <cell r="I556" t="str">
            <v>JUN</v>
          </cell>
          <cell r="J556" t="str">
            <v>JUL</v>
          </cell>
          <cell r="K556" t="str">
            <v>JUN</v>
          </cell>
          <cell r="L556" t="str">
            <v>T</v>
          </cell>
          <cell r="Q556" t="str">
            <v>PB-GYM-4B</v>
          </cell>
          <cell r="R556">
            <v>1</v>
          </cell>
          <cell r="T556">
            <v>20</v>
          </cell>
        </row>
        <row r="557">
          <cell r="B557" t="str">
            <v>PB-GYM-4C</v>
          </cell>
          <cell r="C557" t="str">
            <v>Vanesa Janišová</v>
          </cell>
          <cell r="D557">
            <v>950709440</v>
          </cell>
          <cell r="E557" t="str">
            <v>vaneskajanisova@gmail.com</v>
          </cell>
          <cell r="F557" t="str">
            <v>K</v>
          </cell>
          <cell r="G557" t="str">
            <v>z</v>
          </cell>
          <cell r="H557">
            <v>44968</v>
          </cell>
          <cell r="I557" t="str">
            <v>MAj</v>
          </cell>
          <cell r="J557" t="str">
            <v>MAJ</v>
          </cell>
          <cell r="K557" t="str">
            <v>Maj</v>
          </cell>
          <cell r="L557" t="str">
            <v>T</v>
          </cell>
          <cell r="M557" t="str">
            <v>MSb</v>
          </cell>
          <cell r="O557" t="str">
            <v>PD</v>
          </cell>
          <cell r="Q557" t="str">
            <v>PB-GYM-4C</v>
          </cell>
          <cell r="R557">
            <v>1</v>
          </cell>
          <cell r="T557">
            <v>20</v>
          </cell>
        </row>
        <row r="558">
          <cell r="B558" t="str">
            <v>PB-OA-4C</v>
          </cell>
          <cell r="C558" t="str">
            <v>Gabika Krajčoviechová</v>
          </cell>
          <cell r="D558">
            <v>917688527</v>
          </cell>
          <cell r="E558" t="str">
            <v>krajcoviechovag@gmail.com</v>
          </cell>
          <cell r="F558" t="str">
            <v>K</v>
          </cell>
          <cell r="G558" t="str">
            <v>z</v>
          </cell>
          <cell r="I558" t="str">
            <v>MAR</v>
          </cell>
          <cell r="J558" t="str">
            <v>MAR</v>
          </cell>
          <cell r="L558" t="str">
            <v>T</v>
          </cell>
          <cell r="M558" t="str">
            <v>MSB</v>
          </cell>
          <cell r="N558" t="str">
            <v>F</v>
          </cell>
          <cell r="O558" t="str">
            <v>PD</v>
          </cell>
          <cell r="Q558" t="str">
            <v>PB-OA-4C</v>
          </cell>
          <cell r="R558">
            <v>1</v>
          </cell>
          <cell r="T558">
            <v>20</v>
          </cell>
        </row>
        <row r="559">
          <cell r="B559" t="str">
            <v>PB-SZS-4B</v>
          </cell>
          <cell r="C559" t="str">
            <v>Magdaléna Amrichová</v>
          </cell>
          <cell r="D559">
            <v>907062861</v>
          </cell>
          <cell r="E559" t="str">
            <v>madic.amrichova@gmail.com</v>
          </cell>
          <cell r="F559" t="str">
            <v>K</v>
          </cell>
          <cell r="G559" t="str">
            <v>z</v>
          </cell>
          <cell r="H559">
            <v>44967</v>
          </cell>
          <cell r="I559" t="str">
            <v>APR</v>
          </cell>
          <cell r="J559" t="str">
            <v>JUN</v>
          </cell>
          <cell r="K559" t="str">
            <v>MAJ</v>
          </cell>
          <cell r="L559" t="str">
            <v>TABLO</v>
          </cell>
          <cell r="M559" t="str">
            <v>MSB</v>
          </cell>
          <cell r="N559" t="str">
            <v>F</v>
          </cell>
          <cell r="O559" t="str">
            <v>PD</v>
          </cell>
          <cell r="Q559" t="str">
            <v>PB-SZS-4B</v>
          </cell>
          <cell r="R559">
            <v>1</v>
          </cell>
          <cell r="T559">
            <v>20</v>
          </cell>
        </row>
        <row r="560">
          <cell r="B560" t="str">
            <v>PB-SZS-4C</v>
          </cell>
          <cell r="C560" t="str">
            <v>Alexandra Žiačiková</v>
          </cell>
          <cell r="D560">
            <v>910556012</v>
          </cell>
          <cell r="E560" t="str">
            <v>saska.ziacikova15@gmail.com</v>
          </cell>
          <cell r="F560" t="str">
            <v>K</v>
          </cell>
          <cell r="G560" t="str">
            <v>z</v>
          </cell>
          <cell r="H560">
            <v>44963</v>
          </cell>
          <cell r="I560" t="str">
            <v>APR</v>
          </cell>
          <cell r="J560" t="str">
            <v>JUL</v>
          </cell>
          <cell r="K560" t="str">
            <v>SEP</v>
          </cell>
          <cell r="L560" t="str">
            <v>TABLO</v>
          </cell>
          <cell r="M560" t="str">
            <v>MSB</v>
          </cell>
          <cell r="Q560" t="str">
            <v>PB-SZS-4C</v>
          </cell>
          <cell r="R560">
            <v>1</v>
          </cell>
          <cell r="T560">
            <v>20</v>
          </cell>
        </row>
        <row r="561">
          <cell r="B561" t="str">
            <v>PD-GYM-4A</v>
          </cell>
          <cell r="C561" t="str">
            <v>Tamara Halenárová</v>
          </cell>
          <cell r="D561">
            <v>911277446</v>
          </cell>
          <cell r="E561" t="str">
            <v>thalenarova@gmail.com</v>
          </cell>
          <cell r="F561" t="str">
            <v>K</v>
          </cell>
          <cell r="G561" t="str">
            <v>z</v>
          </cell>
          <cell r="H561">
            <v>45013</v>
          </cell>
          <cell r="I561" t="str">
            <v>MAR</v>
          </cell>
          <cell r="J561" t="str">
            <v>APR</v>
          </cell>
          <cell r="K561" t="str">
            <v>MAR</v>
          </cell>
          <cell r="L561" t="str">
            <v>T</v>
          </cell>
          <cell r="Q561" t="str">
            <v>PD-GYM-4A</v>
          </cell>
          <cell r="R561">
            <v>1</v>
          </cell>
          <cell r="T561">
            <v>20</v>
          </cell>
        </row>
        <row r="562">
          <cell r="B562" t="str">
            <v>PD-GYM-4A</v>
          </cell>
          <cell r="C562" t="str">
            <v>Kaja Bučeková</v>
          </cell>
          <cell r="D562">
            <v>917229331</v>
          </cell>
          <cell r="E562" t="str">
            <v>kajculienka.kb@gmail.com</v>
          </cell>
          <cell r="F562" t="str">
            <v>K</v>
          </cell>
          <cell r="G562" t="str">
            <v>z</v>
          </cell>
          <cell r="L562" t="str">
            <v>T</v>
          </cell>
          <cell r="Q562" t="str">
            <v>PD-GYM-4A</v>
          </cell>
          <cell r="R562">
            <v>1</v>
          </cell>
          <cell r="T562">
            <v>20</v>
          </cell>
        </row>
        <row r="563">
          <cell r="B563" t="str">
            <v>PD-GYM-4B</v>
          </cell>
          <cell r="C563" t="str">
            <v>Sofia Svitková</v>
          </cell>
          <cell r="D563">
            <v>905576627</v>
          </cell>
          <cell r="E563" t="str">
            <v>sofiasvitkova@gmail.com</v>
          </cell>
          <cell r="F563" t="str">
            <v>K</v>
          </cell>
          <cell r="G563" t="str">
            <v>z</v>
          </cell>
          <cell r="H563">
            <v>44965</v>
          </cell>
          <cell r="I563" t="str">
            <v>JUN</v>
          </cell>
          <cell r="J563" t="str">
            <v>MAJ</v>
          </cell>
          <cell r="L563" t="str">
            <v>T</v>
          </cell>
          <cell r="M563" t="str">
            <v>MSB</v>
          </cell>
          <cell r="O563" t="str">
            <v>2S</v>
          </cell>
          <cell r="Q563" t="str">
            <v>PD-GYM-4B</v>
          </cell>
          <cell r="R563">
            <v>1</v>
          </cell>
          <cell r="T563">
            <v>20</v>
          </cell>
        </row>
        <row r="564">
          <cell r="B564" t="str">
            <v>PD-GYM-4D</v>
          </cell>
          <cell r="C564" t="str">
            <v>Mia Jakubíčková</v>
          </cell>
          <cell r="D564">
            <v>948326088</v>
          </cell>
          <cell r="E564" t="str">
            <v>mia.jakubickova@gmail.com</v>
          </cell>
          <cell r="F564" t="str">
            <v>K</v>
          </cell>
          <cell r="G564" t="str">
            <v>z</v>
          </cell>
          <cell r="H564">
            <v>44965</v>
          </cell>
          <cell r="I564" t="str">
            <v>MAJ</v>
          </cell>
          <cell r="J564" t="str">
            <v>JUN</v>
          </cell>
          <cell r="K564" t="str">
            <v>MAJ</v>
          </cell>
          <cell r="L564" t="str">
            <v>T</v>
          </cell>
          <cell r="Q564" t="str">
            <v>PD-GYM-4D</v>
          </cell>
          <cell r="R564">
            <v>1</v>
          </cell>
          <cell r="T564">
            <v>20</v>
          </cell>
        </row>
        <row r="565">
          <cell r="B565" t="str">
            <v>PD-GYM-4D</v>
          </cell>
          <cell r="C565" t="str">
            <v>Miška Bělinová</v>
          </cell>
          <cell r="D565">
            <v>917775804</v>
          </cell>
          <cell r="E565" t="str">
            <v>micbex031@gmail.com</v>
          </cell>
          <cell r="F565" t="str">
            <v>K</v>
          </cell>
          <cell r="G565" t="str">
            <v>z</v>
          </cell>
          <cell r="H565">
            <v>44965</v>
          </cell>
          <cell r="L565" t="str">
            <v>T</v>
          </cell>
          <cell r="Q565" t="str">
            <v>PD-GYM-4D</v>
          </cell>
          <cell r="R565">
            <v>1</v>
          </cell>
          <cell r="T565">
            <v>20</v>
          </cell>
        </row>
        <row r="566">
          <cell r="B566" t="str">
            <v>PD-GYM-4E</v>
          </cell>
          <cell r="C566" t="str">
            <v>Hana Cigáňová</v>
          </cell>
          <cell r="D566">
            <v>915547945</v>
          </cell>
          <cell r="E566" t="str">
            <v>ciganova.hana8@gmail.com</v>
          </cell>
          <cell r="F566" t="str">
            <v>K</v>
          </cell>
          <cell r="G566" t="str">
            <v>z</v>
          </cell>
          <cell r="H566">
            <v>44970</v>
          </cell>
          <cell r="I566" t="str">
            <v>JUN</v>
          </cell>
          <cell r="J566" t="str">
            <v>JUN</v>
          </cell>
          <cell r="K566" t="str">
            <v>MAJ</v>
          </cell>
          <cell r="L566" t="str">
            <v>T</v>
          </cell>
          <cell r="M566" t="str">
            <v>MSB</v>
          </cell>
          <cell r="N566" t="str">
            <v>F_gergely</v>
          </cell>
          <cell r="Q566" t="str">
            <v>PD-GYM-4E</v>
          </cell>
          <cell r="R566">
            <v>1</v>
          </cell>
          <cell r="T566">
            <v>20</v>
          </cell>
        </row>
        <row r="567">
          <cell r="B567" t="str">
            <v>PD-OA-4B</v>
          </cell>
          <cell r="C567" t="str">
            <v>Patrícia Bugyiová</v>
          </cell>
          <cell r="D567">
            <v>915354661</v>
          </cell>
          <cell r="E567" t="str">
            <v>patriciabug212@gmail.com</v>
          </cell>
          <cell r="F567" t="str">
            <v>K</v>
          </cell>
          <cell r="G567" t="str">
            <v>z</v>
          </cell>
          <cell r="I567" t="str">
            <v>JUN</v>
          </cell>
          <cell r="J567" t="str">
            <v>JUL</v>
          </cell>
          <cell r="K567" t="str">
            <v>JUN</v>
          </cell>
          <cell r="L567" t="str">
            <v>T</v>
          </cell>
          <cell r="Q567" t="str">
            <v>PD-OA-4B</v>
          </cell>
          <cell r="R567">
            <v>1</v>
          </cell>
          <cell r="T567">
            <v>20</v>
          </cell>
        </row>
        <row r="568">
          <cell r="B568" t="str">
            <v>PD-OA-4B</v>
          </cell>
          <cell r="C568" t="str">
            <v>Alex Šiller</v>
          </cell>
          <cell r="D568">
            <v>915952849</v>
          </cell>
          <cell r="E568" t="str">
            <v>siller8787@gmail.com</v>
          </cell>
          <cell r="F568" t="str">
            <v>K</v>
          </cell>
          <cell r="G568" t="str">
            <v>z</v>
          </cell>
          <cell r="L568" t="str">
            <v>T</v>
          </cell>
          <cell r="Q568" t="str">
            <v>PD-OA-4B</v>
          </cell>
          <cell r="R568">
            <v>1</v>
          </cell>
          <cell r="T568">
            <v>20</v>
          </cell>
        </row>
        <row r="569">
          <cell r="B569" t="str">
            <v>PD-OAS-5K (5r)</v>
          </cell>
          <cell r="C569" t="str">
            <v>Paulína Varholáková</v>
          </cell>
          <cell r="D569">
            <v>904687974</v>
          </cell>
          <cell r="E569" t="str">
            <v>paulinka.varholakova@gmail.com</v>
          </cell>
          <cell r="F569" t="str">
            <v>K</v>
          </cell>
          <cell r="G569" t="str">
            <v>z</v>
          </cell>
          <cell r="H569">
            <v>44970</v>
          </cell>
          <cell r="I569" t="str">
            <v>MAJ</v>
          </cell>
          <cell r="J569" t="str">
            <v>JUN</v>
          </cell>
          <cell r="K569" t="str">
            <v>MAJ</v>
          </cell>
          <cell r="L569" t="str">
            <v>T</v>
          </cell>
          <cell r="M569" t="str">
            <v>MSB</v>
          </cell>
          <cell r="N569" t="str">
            <v>F</v>
          </cell>
          <cell r="O569" t="str">
            <v>PD</v>
          </cell>
          <cell r="Q569" t="str">
            <v>PD-OAS-5K (5r)</v>
          </cell>
          <cell r="R569">
            <v>1</v>
          </cell>
          <cell r="T569">
            <v>20</v>
          </cell>
        </row>
        <row r="570">
          <cell r="B570" t="str">
            <v>PD-OAS-5K (5r)</v>
          </cell>
          <cell r="C570" t="str">
            <v>Nikola Ondrušková</v>
          </cell>
          <cell r="D570">
            <v>919313039</v>
          </cell>
          <cell r="F570" t="str">
            <v>K</v>
          </cell>
          <cell r="G570" t="str">
            <v>z</v>
          </cell>
          <cell r="H570">
            <v>44970</v>
          </cell>
          <cell r="L570" t="str">
            <v>T</v>
          </cell>
          <cell r="Q570" t="str">
            <v>PD-OAS-5K (5r)</v>
          </cell>
          <cell r="R570">
            <v>1</v>
          </cell>
          <cell r="T570">
            <v>20</v>
          </cell>
        </row>
        <row r="571">
          <cell r="B571" t="str">
            <v>PD-PG-4G</v>
          </cell>
          <cell r="C571" t="str">
            <v>Jakub Cvíčela</v>
          </cell>
          <cell r="D571">
            <v>907794906</v>
          </cell>
          <cell r="E571" t="str">
            <v>jak.cvicela@gmail.com</v>
          </cell>
          <cell r="F571" t="str">
            <v>K</v>
          </cell>
          <cell r="G571" t="str">
            <v>z</v>
          </cell>
          <cell r="H571">
            <v>44970</v>
          </cell>
          <cell r="I571" t="str">
            <v>MAJ</v>
          </cell>
          <cell r="J571" t="str">
            <v>JUN</v>
          </cell>
          <cell r="K571" t="str">
            <v>MAJ</v>
          </cell>
          <cell r="L571" t="str">
            <v>T</v>
          </cell>
          <cell r="M571" t="str">
            <v>MSb</v>
          </cell>
          <cell r="Q571" t="str">
            <v>PD-PG-4G</v>
          </cell>
          <cell r="R571">
            <v>1</v>
          </cell>
          <cell r="T571">
            <v>20</v>
          </cell>
        </row>
        <row r="572">
          <cell r="B572" t="str">
            <v>PD-PG-OKT</v>
          </cell>
          <cell r="C572" t="str">
            <v>Lucia Kovalíčeková</v>
          </cell>
          <cell r="D572">
            <v>908178111</v>
          </cell>
          <cell r="E572" t="str">
            <v>lkovalicekova@gmail.com</v>
          </cell>
          <cell r="F572" t="str">
            <v>K</v>
          </cell>
          <cell r="G572" t="str">
            <v>z</v>
          </cell>
          <cell r="H572">
            <v>45105</v>
          </cell>
          <cell r="I572" t="str">
            <v>JUN</v>
          </cell>
          <cell r="J572" t="str">
            <v>JUL</v>
          </cell>
          <cell r="K572" t="str">
            <v>JUN</v>
          </cell>
          <cell r="L572" t="str">
            <v>T</v>
          </cell>
          <cell r="Q572" t="str">
            <v>PD-PG-OKT</v>
          </cell>
          <cell r="R572">
            <v>1</v>
          </cell>
          <cell r="T572">
            <v>20</v>
          </cell>
        </row>
        <row r="573">
          <cell r="B573" t="str">
            <v>PD-PG-OKT</v>
          </cell>
          <cell r="C573" t="str">
            <v>Mário Orság</v>
          </cell>
          <cell r="D573">
            <v>908543729</v>
          </cell>
          <cell r="E573" t="str">
            <v>orsag.mario1@gmail.com</v>
          </cell>
          <cell r="F573" t="str">
            <v>K</v>
          </cell>
          <cell r="G573" t="str">
            <v>z</v>
          </cell>
          <cell r="L573" t="str">
            <v>T</v>
          </cell>
          <cell r="Q573" t="str">
            <v>PD-PG-OKT</v>
          </cell>
          <cell r="R573">
            <v>1</v>
          </cell>
          <cell r="T573">
            <v>20</v>
          </cell>
        </row>
        <row r="574">
          <cell r="B574" t="str">
            <v>PD-SZS-4A</v>
          </cell>
          <cell r="C574" t="str">
            <v>mamicka Eva Habaníková</v>
          </cell>
          <cell r="D574">
            <v>944304774</v>
          </cell>
          <cell r="E574" t="str">
            <v>habanikovaeva@gmail.com</v>
          </cell>
          <cell r="F574" t="str">
            <v>K</v>
          </cell>
          <cell r="G574" t="str">
            <v>z</v>
          </cell>
          <cell r="H574">
            <v>44971</v>
          </cell>
          <cell r="I574" t="str">
            <v>JUN</v>
          </cell>
          <cell r="J574" t="str">
            <v>SEP</v>
          </cell>
          <cell r="L574" t="str">
            <v>T</v>
          </cell>
          <cell r="Q574" t="str">
            <v>PD-SZS-4A</v>
          </cell>
          <cell r="R574">
            <v>1</v>
          </cell>
          <cell r="T574">
            <v>20</v>
          </cell>
        </row>
        <row r="575">
          <cell r="B575" t="str">
            <v>PD-SZS-4A</v>
          </cell>
          <cell r="C575" t="str">
            <v>Nikola Kostolníková</v>
          </cell>
          <cell r="D575">
            <v>915608186</v>
          </cell>
          <cell r="E575" t="str">
            <v>nikola.kostolnikova12@gmail.com</v>
          </cell>
          <cell r="F575" t="str">
            <v>K</v>
          </cell>
          <cell r="G575" t="str">
            <v>z</v>
          </cell>
          <cell r="L575" t="str">
            <v>T</v>
          </cell>
          <cell r="Q575" t="str">
            <v>PD-SZS-4A</v>
          </cell>
          <cell r="R575">
            <v>1</v>
          </cell>
          <cell r="T575">
            <v>20</v>
          </cell>
        </row>
        <row r="576">
          <cell r="B576" t="str">
            <v>PD-SZS-4B</v>
          </cell>
          <cell r="C576" t="str">
            <v>Jessica Šnircová</v>
          </cell>
          <cell r="D576">
            <v>908301837</v>
          </cell>
          <cell r="E576" t="str">
            <v>snircovajessica72@gmail.com</v>
          </cell>
          <cell r="F576" t="str">
            <v>K</v>
          </cell>
          <cell r="G576" t="str">
            <v>z</v>
          </cell>
          <cell r="H576">
            <v>44967</v>
          </cell>
          <cell r="I576" t="str">
            <v>APR</v>
          </cell>
          <cell r="J576" t="str">
            <v>MAj</v>
          </cell>
          <cell r="K576" t="str">
            <v>MAJ</v>
          </cell>
          <cell r="L576" t="str">
            <v>T</v>
          </cell>
          <cell r="M576" t="str">
            <v>MSB</v>
          </cell>
          <cell r="Q576" t="str">
            <v>PD-SZS-4B</v>
          </cell>
          <cell r="R576">
            <v>1</v>
          </cell>
          <cell r="T576">
            <v>20</v>
          </cell>
        </row>
        <row r="577">
          <cell r="B577" t="str">
            <v>PE-GYM-4A</v>
          </cell>
          <cell r="C577" t="str">
            <v>Bibiana Kohutovičová</v>
          </cell>
          <cell r="D577">
            <v>948776106</v>
          </cell>
          <cell r="E577" t="str">
            <v>bibika.kohutovicova@gmail.com</v>
          </cell>
          <cell r="F577" t="str">
            <v>K</v>
          </cell>
          <cell r="G577" t="str">
            <v>z</v>
          </cell>
          <cell r="H577">
            <v>44967</v>
          </cell>
          <cell r="I577" t="str">
            <v>MAJ</v>
          </cell>
          <cell r="J577" t="str">
            <v>JUN</v>
          </cell>
          <cell r="K577" t="str">
            <v>MAJ</v>
          </cell>
          <cell r="L577" t="str">
            <v>T</v>
          </cell>
          <cell r="M577" t="str">
            <v>MSB</v>
          </cell>
          <cell r="O577" t="str">
            <v>2S</v>
          </cell>
          <cell r="Q577" t="str">
            <v>PE-GYM-4A</v>
          </cell>
          <cell r="R577">
            <v>1</v>
          </cell>
          <cell r="T577">
            <v>20</v>
          </cell>
        </row>
        <row r="578">
          <cell r="B578" t="str">
            <v>PE-GYM-4B</v>
          </cell>
          <cell r="C578" t="str">
            <v>Henrieta Mišutová</v>
          </cell>
          <cell r="D578">
            <v>944009559</v>
          </cell>
          <cell r="E578" t="str">
            <v>henrieta.misutova05@gmail.com</v>
          </cell>
          <cell r="F578" t="str">
            <v>K</v>
          </cell>
          <cell r="G578" t="str">
            <v>z</v>
          </cell>
          <cell r="H578">
            <v>44967</v>
          </cell>
          <cell r="I578" t="str">
            <v>MAJ</v>
          </cell>
          <cell r="J578" t="str">
            <v>JUN</v>
          </cell>
          <cell r="K578" t="str">
            <v>MAJ</v>
          </cell>
          <cell r="L578" t="str">
            <v>T</v>
          </cell>
          <cell r="M578" t="str">
            <v>MSB</v>
          </cell>
          <cell r="Q578" t="str">
            <v>PE-GYM-4B</v>
          </cell>
          <cell r="R578">
            <v>1</v>
          </cell>
          <cell r="T578">
            <v>20</v>
          </cell>
        </row>
        <row r="579">
          <cell r="B579" t="str">
            <v>PE-GYM-OKT</v>
          </cell>
          <cell r="C579" t="str">
            <v>Sofia Seidlová</v>
          </cell>
          <cell r="D579">
            <v>948553552</v>
          </cell>
          <cell r="E579" t="str">
            <v>sof.seidl1@gmail.com</v>
          </cell>
          <cell r="F579" t="str">
            <v>K</v>
          </cell>
          <cell r="G579" t="str">
            <v>z</v>
          </cell>
          <cell r="H579">
            <v>44971</v>
          </cell>
          <cell r="I579" t="str">
            <v>MAJ</v>
          </cell>
          <cell r="J579" t="str">
            <v>JUN</v>
          </cell>
          <cell r="K579" t="str">
            <v>JUN</v>
          </cell>
          <cell r="L579" t="str">
            <v>T</v>
          </cell>
          <cell r="M579" t="str">
            <v>MSB</v>
          </cell>
          <cell r="N579" t="str">
            <v>F</v>
          </cell>
          <cell r="O579" t="str">
            <v>PD</v>
          </cell>
          <cell r="Q579" t="str">
            <v>PE-GYM-OKT</v>
          </cell>
          <cell r="R579">
            <v>1</v>
          </cell>
          <cell r="T579">
            <v>20</v>
          </cell>
        </row>
        <row r="580">
          <cell r="B580" t="str">
            <v>PK-GYM-4C</v>
          </cell>
          <cell r="C580" t="str">
            <v>Matúš Čúzy</v>
          </cell>
          <cell r="D580">
            <v>908640746</v>
          </cell>
          <cell r="E580" t="str">
            <v>m.m.cuzy@gmail.com</v>
          </cell>
          <cell r="F580" t="str">
            <v>K</v>
          </cell>
          <cell r="G580" t="str">
            <v>z</v>
          </cell>
          <cell r="H580">
            <v>44995</v>
          </cell>
          <cell r="I580" t="str">
            <v>AUG</v>
          </cell>
          <cell r="J580" t="str">
            <v>SEP</v>
          </cell>
          <cell r="L580" t="str">
            <v>T</v>
          </cell>
          <cell r="M580" t="str">
            <v>MSB</v>
          </cell>
          <cell r="Q580" t="str">
            <v>PK-GYM-4C</v>
          </cell>
          <cell r="R580">
            <v>1</v>
          </cell>
          <cell r="T580">
            <v>20</v>
          </cell>
        </row>
        <row r="581">
          <cell r="B581" t="str">
            <v>PK-GYM-OKT</v>
          </cell>
          <cell r="C581" t="str">
            <v>Andrej Mikloš</v>
          </cell>
          <cell r="D581">
            <v>904689818</v>
          </cell>
          <cell r="E581" t="str">
            <v>ajo.miklos@gmail.com</v>
          </cell>
          <cell r="F581" t="str">
            <v>K</v>
          </cell>
          <cell r="G581" t="str">
            <v>z</v>
          </cell>
          <cell r="H581">
            <v>45075</v>
          </cell>
          <cell r="I581" t="str">
            <v>MAJ</v>
          </cell>
          <cell r="J581" t="str">
            <v>JUN</v>
          </cell>
          <cell r="K581" t="str">
            <v>MAJ</v>
          </cell>
          <cell r="L581" t="str">
            <v>T</v>
          </cell>
          <cell r="Q581" t="str">
            <v>PK-GYM-OKT</v>
          </cell>
          <cell r="R581">
            <v>1</v>
          </cell>
          <cell r="T581">
            <v>20</v>
          </cell>
        </row>
        <row r="582">
          <cell r="B582" t="str">
            <v>PK-OA-4A</v>
          </cell>
          <cell r="C582" t="str">
            <v>Simona Schmidtová</v>
          </cell>
          <cell r="D582">
            <v>917515976</v>
          </cell>
          <cell r="E582" t="str">
            <v>sschmidtova13@gmail.com</v>
          </cell>
          <cell r="F582" t="str">
            <v>K</v>
          </cell>
          <cell r="G582" t="str">
            <v>z</v>
          </cell>
          <cell r="H582">
            <v>44998</v>
          </cell>
          <cell r="I582" t="str">
            <v>MAJ</v>
          </cell>
          <cell r="J582" t="str">
            <v>JUN</v>
          </cell>
          <cell r="K582" t="str">
            <v>MAJ</v>
          </cell>
          <cell r="L582" t="str">
            <v>T</v>
          </cell>
          <cell r="M582" t="str">
            <v>MSB</v>
          </cell>
          <cell r="O582" t="str">
            <v>PD</v>
          </cell>
          <cell r="Q582" t="str">
            <v>PK-OA-4A</v>
          </cell>
          <cell r="R582">
            <v>1</v>
          </cell>
          <cell r="T582">
            <v>20</v>
          </cell>
        </row>
        <row r="583">
          <cell r="B583" t="str">
            <v>PK-OA-4B</v>
          </cell>
          <cell r="C583" t="str">
            <v>Emma Barboríková</v>
          </cell>
          <cell r="D583">
            <v>917800071</v>
          </cell>
          <cell r="E583" t="str">
            <v>emmabarborikova30@gmail.com</v>
          </cell>
          <cell r="F583" t="str">
            <v>K</v>
          </cell>
          <cell r="G583" t="str">
            <v>z</v>
          </cell>
          <cell r="H583">
            <v>44998</v>
          </cell>
          <cell r="I583" t="str">
            <v>MAJ</v>
          </cell>
          <cell r="J583" t="str">
            <v>JUN</v>
          </cell>
          <cell r="L583" t="str">
            <v>T</v>
          </cell>
          <cell r="M583" t="str">
            <v>SB A</v>
          </cell>
          <cell r="Q583" t="str">
            <v>PK-OA-4B</v>
          </cell>
          <cell r="R583">
            <v>1</v>
          </cell>
          <cell r="T583">
            <v>20</v>
          </cell>
        </row>
        <row r="584">
          <cell r="B584" t="str">
            <v>PN-GYPY-4D</v>
          </cell>
          <cell r="C584" t="str">
            <v>Alexandra Školková</v>
          </cell>
          <cell r="D584">
            <v>948181022</v>
          </cell>
          <cell r="E584" t="str">
            <v>saska.saska03@gmail.com</v>
          </cell>
          <cell r="F584" t="str">
            <v>K</v>
          </cell>
          <cell r="G584" t="str">
            <v>z</v>
          </cell>
          <cell r="H584">
            <v>44991</v>
          </cell>
          <cell r="I584" t="str">
            <v>JUN</v>
          </cell>
          <cell r="J584" t="str">
            <v>JUL</v>
          </cell>
          <cell r="L584" t="str">
            <v>T</v>
          </cell>
          <cell r="M584" t="str">
            <v>MSb</v>
          </cell>
          <cell r="N584" t="str">
            <v>F</v>
          </cell>
          <cell r="Q584" t="str">
            <v>PN-GYPY-4D</v>
          </cell>
          <cell r="R584">
            <v>1</v>
          </cell>
          <cell r="T584">
            <v>20</v>
          </cell>
        </row>
        <row r="585">
          <cell r="B585" t="str">
            <v>PN-GYPY-5B (5r)</v>
          </cell>
          <cell r="C585" t="str">
            <v>Nina Šandriková</v>
          </cell>
          <cell r="D585">
            <v>907920005</v>
          </cell>
          <cell r="E585" t="str">
            <v>sandrikova.nina@gmail.com</v>
          </cell>
          <cell r="F585" t="str">
            <v>K</v>
          </cell>
          <cell r="G585" t="str">
            <v>z</v>
          </cell>
          <cell r="I585" t="str">
            <v>JUN</v>
          </cell>
          <cell r="J585" t="str">
            <v>SEP</v>
          </cell>
          <cell r="L585" t="str">
            <v>T</v>
          </cell>
          <cell r="M585" t="str">
            <v>MSB</v>
          </cell>
          <cell r="N585" t="str">
            <v>F</v>
          </cell>
          <cell r="Q585" t="str">
            <v>PN-GYPY-5B (5r)</v>
          </cell>
          <cell r="R585">
            <v>1</v>
          </cell>
          <cell r="T585">
            <v>20</v>
          </cell>
        </row>
        <row r="586">
          <cell r="B586" t="str">
            <v>PN-GYPY-OKT</v>
          </cell>
          <cell r="C586" t="str">
            <v>Michal Monček</v>
          </cell>
          <cell r="D586">
            <v>918288993</v>
          </cell>
          <cell r="E586" t="str">
            <v>michalmoncek34@gmail.com</v>
          </cell>
          <cell r="F586" t="str">
            <v>K</v>
          </cell>
          <cell r="G586" t="str">
            <v>z</v>
          </cell>
          <cell r="H586">
            <v>44991</v>
          </cell>
          <cell r="I586" t="str">
            <v>MAJ</v>
          </cell>
          <cell r="J586" t="str">
            <v>JUN</v>
          </cell>
          <cell r="L586" t="str">
            <v>T</v>
          </cell>
          <cell r="M586" t="str">
            <v>MSB</v>
          </cell>
          <cell r="N586" t="str">
            <v>F</v>
          </cell>
          <cell r="Q586" t="str">
            <v>PN-GYPY-OKT</v>
          </cell>
          <cell r="R586">
            <v>1</v>
          </cell>
          <cell r="T586">
            <v>20</v>
          </cell>
        </row>
        <row r="587">
          <cell r="B587" t="str">
            <v>PN-HA-5A (5r)</v>
          </cell>
          <cell r="C587" t="str">
            <v>Eliška Juríková</v>
          </cell>
          <cell r="D587">
            <v>904650567</v>
          </cell>
          <cell r="E587" t="str">
            <v>jurikova.eli@gmail.com</v>
          </cell>
          <cell r="F587" t="str">
            <v>K</v>
          </cell>
          <cell r="G587" t="str">
            <v>z</v>
          </cell>
          <cell r="H587">
            <v>44991</v>
          </cell>
          <cell r="I587" t="str">
            <v>MAJ</v>
          </cell>
          <cell r="J587" t="str">
            <v>JUL</v>
          </cell>
          <cell r="L587" t="str">
            <v>T</v>
          </cell>
          <cell r="M587" t="str">
            <v>MSB</v>
          </cell>
          <cell r="Q587" t="str">
            <v>PN-HA-5A (5r)</v>
          </cell>
          <cell r="R587">
            <v>1</v>
          </cell>
          <cell r="T587">
            <v>20</v>
          </cell>
        </row>
        <row r="588">
          <cell r="B588" t="str">
            <v>PN-HA-5B (5r)</v>
          </cell>
          <cell r="C588" t="str">
            <v>Adam Ušák</v>
          </cell>
          <cell r="D588">
            <v>907480881</v>
          </cell>
          <cell r="E588" t="str">
            <v>usakadam36@gmail.com</v>
          </cell>
          <cell r="F588" t="str">
            <v>K</v>
          </cell>
          <cell r="G588" t="str">
            <v>z</v>
          </cell>
          <cell r="H588">
            <v>44991</v>
          </cell>
          <cell r="I588" t="str">
            <v>MAJ</v>
          </cell>
          <cell r="J588" t="str">
            <v>JUN</v>
          </cell>
          <cell r="L588" t="str">
            <v>T</v>
          </cell>
          <cell r="M588" t="str">
            <v>MSB</v>
          </cell>
          <cell r="N588" t="str">
            <v>F</v>
          </cell>
          <cell r="O588" t="str">
            <v>PD</v>
          </cell>
          <cell r="Q588" t="str">
            <v>PN-HA-5B (5r)</v>
          </cell>
          <cell r="R588">
            <v>1</v>
          </cell>
          <cell r="T588">
            <v>20</v>
          </cell>
        </row>
        <row r="589">
          <cell r="B589" t="str">
            <v>PN-HA-5C (5r)</v>
          </cell>
          <cell r="C589" t="str">
            <v>Zarita Vávrová</v>
          </cell>
          <cell r="D589">
            <v>918300526</v>
          </cell>
          <cell r="E589" t="str">
            <v>zarita.vavrova2003@gmail.com</v>
          </cell>
          <cell r="F589" t="str">
            <v>K</v>
          </cell>
          <cell r="G589" t="str">
            <v>z</v>
          </cell>
          <cell r="H589">
            <v>44987</v>
          </cell>
          <cell r="I589" t="str">
            <v>MAj</v>
          </cell>
          <cell r="J589" t="str">
            <v>JUn</v>
          </cell>
          <cell r="K589" t="str">
            <v>MAJ</v>
          </cell>
          <cell r="L589" t="str">
            <v>T</v>
          </cell>
          <cell r="Q589" t="str">
            <v>PN-HA-5C (5r)</v>
          </cell>
          <cell r="R589">
            <v>1</v>
          </cell>
          <cell r="T589">
            <v>20</v>
          </cell>
        </row>
        <row r="590">
          <cell r="B590" t="str">
            <v>PN-HA-5D (5r)</v>
          </cell>
          <cell r="C590" t="str">
            <v>Alexandra Fialová</v>
          </cell>
          <cell r="D590">
            <v>951367266</v>
          </cell>
          <cell r="E590" t="str">
            <v>afialova04@gmail.com</v>
          </cell>
          <cell r="F590" t="str">
            <v>K</v>
          </cell>
          <cell r="G590" t="str">
            <v>z</v>
          </cell>
          <cell r="I590" t="str">
            <v>JUN</v>
          </cell>
          <cell r="J590" t="str">
            <v>AUG</v>
          </cell>
          <cell r="L590" t="str">
            <v>T</v>
          </cell>
          <cell r="M590" t="str">
            <v>MSB</v>
          </cell>
          <cell r="Q590" t="str">
            <v>PN-HA-5D (5r)</v>
          </cell>
          <cell r="R590">
            <v>1</v>
          </cell>
          <cell r="T590">
            <v>20</v>
          </cell>
        </row>
        <row r="591">
          <cell r="B591" t="str">
            <v>PN-HA-5D (5r)</v>
          </cell>
          <cell r="C591" t="str">
            <v>Hana Burianová</v>
          </cell>
          <cell r="D591">
            <v>915607787</v>
          </cell>
          <cell r="E591" t="str">
            <v>hanaburianova50@gmail.com</v>
          </cell>
          <cell r="F591" t="str">
            <v>K</v>
          </cell>
          <cell r="G591" t="str">
            <v>z</v>
          </cell>
          <cell r="L591" t="str">
            <v>T</v>
          </cell>
          <cell r="Q591" t="str">
            <v>PN-HA-5D (5r)</v>
          </cell>
          <cell r="R591">
            <v>1</v>
          </cell>
          <cell r="T591">
            <v>20</v>
          </cell>
        </row>
        <row r="592">
          <cell r="B592" t="str">
            <v>PN-SOSZ-4A</v>
          </cell>
          <cell r="C592" t="str">
            <v>Ivana Ábelová</v>
          </cell>
          <cell r="D592">
            <v>904987582</v>
          </cell>
          <cell r="E592" t="str">
            <v>ivana.abelova3@gmail.com</v>
          </cell>
          <cell r="F592" t="str">
            <v>K</v>
          </cell>
          <cell r="G592" t="str">
            <v>z</v>
          </cell>
          <cell r="H592">
            <v>45014</v>
          </cell>
          <cell r="I592" t="str">
            <v>MAR</v>
          </cell>
          <cell r="J592" t="str">
            <v>APR</v>
          </cell>
          <cell r="L592" t="str">
            <v>T</v>
          </cell>
          <cell r="Q592" t="str">
            <v>PN-SOSZ-4A</v>
          </cell>
          <cell r="R592">
            <v>1</v>
          </cell>
          <cell r="T592">
            <v>20</v>
          </cell>
        </row>
        <row r="593">
          <cell r="B593" t="str">
            <v>PN-SPSE-4A</v>
          </cell>
          <cell r="C593" t="str">
            <v>Martin Ilavský</v>
          </cell>
          <cell r="D593">
            <v>951637319</v>
          </cell>
          <cell r="E593" t="str">
            <v>ilavsky.martin05@gmail.com</v>
          </cell>
          <cell r="F593" t="str">
            <v>K</v>
          </cell>
          <cell r="G593" t="str">
            <v/>
          </cell>
          <cell r="H593">
            <v>45174</v>
          </cell>
          <cell r="I593" t="str">
            <v>SEP</v>
          </cell>
          <cell r="L593" t="str">
            <v>T</v>
          </cell>
          <cell r="Q593" t="str">
            <v>PN-SPSE-4A</v>
          </cell>
          <cell r="R593">
            <v>1</v>
          </cell>
          <cell r="T593">
            <v>20</v>
          </cell>
        </row>
        <row r="594">
          <cell r="B594" t="str">
            <v>PO-ELBA-4C</v>
          </cell>
          <cell r="C594" t="str">
            <v>Marián Fedor</v>
          </cell>
          <cell r="D594">
            <v>911691911</v>
          </cell>
          <cell r="E594" t="str">
            <v>majkofedor@gmail.com</v>
          </cell>
          <cell r="F594" t="str">
            <v>R</v>
          </cell>
          <cell r="G594" t="str">
            <v>z</v>
          </cell>
          <cell r="H594">
            <v>44986</v>
          </cell>
          <cell r="I594" t="str">
            <v>OKT</v>
          </cell>
          <cell r="J594" t="str">
            <v>OKT</v>
          </cell>
          <cell r="K594" t="str">
            <v>OKT</v>
          </cell>
          <cell r="L594" t="str">
            <v>T</v>
          </cell>
          <cell r="M594" t="str">
            <v>MSB</v>
          </cell>
          <cell r="Q594" t="str">
            <v>PO-ELBA-4C</v>
          </cell>
          <cell r="R594">
            <v>1</v>
          </cell>
          <cell r="T594">
            <v>20</v>
          </cell>
        </row>
        <row r="595">
          <cell r="B595" t="str">
            <v>PO-ELBA-4T</v>
          </cell>
          <cell r="C595" t="str">
            <v>Frederika Magačová</v>
          </cell>
          <cell r="D595">
            <v>944002865</v>
          </cell>
          <cell r="E595" t="str">
            <v>frederika.magacova@gmail.com</v>
          </cell>
          <cell r="F595" t="str">
            <v>R</v>
          </cell>
          <cell r="G595" t="str">
            <v>z</v>
          </cell>
          <cell r="H595">
            <v>44979</v>
          </cell>
          <cell r="I595" t="str">
            <v>OKT</v>
          </cell>
          <cell r="J595" t="str">
            <v>OKT</v>
          </cell>
          <cell r="K595" t="str">
            <v>OKT</v>
          </cell>
          <cell r="L595" t="str">
            <v>T</v>
          </cell>
          <cell r="M595" t="str">
            <v>MSB</v>
          </cell>
          <cell r="Q595" t="str">
            <v>PO-ELBA-4T</v>
          </cell>
          <cell r="R595">
            <v>1</v>
          </cell>
          <cell r="T595">
            <v>20</v>
          </cell>
        </row>
        <row r="596">
          <cell r="B596" t="str">
            <v>PO-GJAR-4A</v>
          </cell>
          <cell r="C596" t="str">
            <v>Ema Kostecká</v>
          </cell>
          <cell r="D596">
            <v>949592572</v>
          </cell>
          <cell r="E596" t="str">
            <v>kostecka.ema@gmail.com</v>
          </cell>
          <cell r="F596" t="str">
            <v>K</v>
          </cell>
          <cell r="G596" t="str">
            <v>z</v>
          </cell>
          <cell r="H596">
            <v>44985</v>
          </cell>
          <cell r="I596" t="str">
            <v>MAJ</v>
          </cell>
          <cell r="J596" t="str">
            <v>JUN</v>
          </cell>
          <cell r="K596" t="str">
            <v>MAJ</v>
          </cell>
          <cell r="L596" t="str">
            <v>T</v>
          </cell>
          <cell r="M596" t="str">
            <v>MSB</v>
          </cell>
          <cell r="O596" t="str">
            <v>2S</v>
          </cell>
          <cell r="Q596" t="str">
            <v>PO-GJAR-4A</v>
          </cell>
          <cell r="R596">
            <v>1</v>
          </cell>
          <cell r="T596">
            <v>20</v>
          </cell>
        </row>
        <row r="597">
          <cell r="B597" t="str">
            <v>PO-GJAR-4C</v>
          </cell>
          <cell r="C597" t="str">
            <v>Ema Tuptová</v>
          </cell>
          <cell r="D597">
            <v>907999132</v>
          </cell>
          <cell r="E597" t="str">
            <v>emma.tuptova@gmail.com</v>
          </cell>
          <cell r="F597" t="str">
            <v>K</v>
          </cell>
          <cell r="G597" t="str">
            <v>z</v>
          </cell>
          <cell r="H597">
            <v>44984</v>
          </cell>
          <cell r="I597" t="str">
            <v>JUN</v>
          </cell>
          <cell r="J597" t="str">
            <v>JUL</v>
          </cell>
          <cell r="L597" t="str">
            <v>T</v>
          </cell>
          <cell r="M597" t="str">
            <v>MSB</v>
          </cell>
          <cell r="N597" t="str">
            <v>F_peto</v>
          </cell>
          <cell r="Q597" t="str">
            <v>PO-GJAR-4C</v>
          </cell>
          <cell r="R597">
            <v>1</v>
          </cell>
          <cell r="T597">
            <v>20</v>
          </cell>
        </row>
        <row r="598">
          <cell r="B598" t="str">
            <v>PO-GJAR-OKT</v>
          </cell>
          <cell r="C598" t="str">
            <v>Karin Sasaráková</v>
          </cell>
          <cell r="D598">
            <v>944375015</v>
          </cell>
          <cell r="E598" t="str">
            <v>kajkasas@gmail.com</v>
          </cell>
          <cell r="F598" t="str">
            <v/>
          </cell>
          <cell r="G598" t="str">
            <v/>
          </cell>
          <cell r="I598" t="str">
            <v>MAJ</v>
          </cell>
          <cell r="J598" t="str">
            <v>JUL</v>
          </cell>
          <cell r="L598" t="str">
            <v>T</v>
          </cell>
          <cell r="M598" t="str">
            <v>MSB</v>
          </cell>
          <cell r="Q598" t="str">
            <v>PO-GJAR-OKT</v>
          </cell>
          <cell r="R598">
            <v>1</v>
          </cell>
          <cell r="T598">
            <v>20</v>
          </cell>
        </row>
        <row r="599">
          <cell r="B599" t="str">
            <v>PO-GJAR-OKT</v>
          </cell>
          <cell r="C599" t="str">
            <v>Laura Kleinová</v>
          </cell>
          <cell r="D599">
            <v>908074577</v>
          </cell>
          <cell r="E599" t="str">
            <v>laurinka.kleinova@gmail.com</v>
          </cell>
          <cell r="F599" t="str">
            <v/>
          </cell>
          <cell r="G599" t="str">
            <v/>
          </cell>
          <cell r="L599" t="str">
            <v>T</v>
          </cell>
          <cell r="Q599" t="str">
            <v>PO-GJAR-OKT</v>
          </cell>
          <cell r="R599">
            <v>1</v>
          </cell>
          <cell r="T599">
            <v>20</v>
          </cell>
        </row>
        <row r="600">
          <cell r="B600" t="str">
            <v>PO-GK2-4A</v>
          </cell>
          <cell r="C600" t="str">
            <v>Juliána Wietoszewová</v>
          </cell>
          <cell r="D600">
            <v>918283522</v>
          </cell>
          <cell r="E600" t="str">
            <v>wietoszewovaj@gmail.com</v>
          </cell>
          <cell r="F600" t="str">
            <v>R</v>
          </cell>
          <cell r="G600" t="str">
            <v>z</v>
          </cell>
          <cell r="H600">
            <v>44979</v>
          </cell>
          <cell r="I600" t="str">
            <v>MAJ</v>
          </cell>
          <cell r="J600" t="str">
            <v>JUN</v>
          </cell>
          <cell r="K600" t="str">
            <v>MAJ</v>
          </cell>
          <cell r="L600" t="str">
            <v>T</v>
          </cell>
          <cell r="M600" t="str">
            <v>MSB</v>
          </cell>
          <cell r="N600" t="str">
            <v>F_peto</v>
          </cell>
          <cell r="O600" t="str">
            <v>PD</v>
          </cell>
          <cell r="Q600" t="str">
            <v>PO-GK2-4A</v>
          </cell>
          <cell r="R600">
            <v>1</v>
          </cell>
          <cell r="T600">
            <v>20</v>
          </cell>
        </row>
        <row r="601">
          <cell r="B601" t="str">
            <v>PO-GK2-4A</v>
          </cell>
          <cell r="C601" t="str">
            <v>Michal Frank</v>
          </cell>
          <cell r="D601">
            <v>944606713</v>
          </cell>
          <cell r="E601" t="str">
            <v>frank.michal.jr@gmail.com</v>
          </cell>
          <cell r="F601" t="str">
            <v>R</v>
          </cell>
          <cell r="G601" t="str">
            <v>z</v>
          </cell>
          <cell r="L601" t="str">
            <v>T</v>
          </cell>
          <cell r="Q601" t="str">
            <v>PO-GK2-4A</v>
          </cell>
          <cell r="R601">
            <v>1</v>
          </cell>
          <cell r="T601">
            <v>20</v>
          </cell>
        </row>
        <row r="602">
          <cell r="B602" t="str">
            <v>PO-GK2-4B</v>
          </cell>
          <cell r="C602" t="str">
            <v>Ema Maťašová</v>
          </cell>
          <cell r="D602">
            <v>917872679</v>
          </cell>
          <cell r="E602" t="str">
            <v>ema.matasova@gmail.com</v>
          </cell>
          <cell r="F602" t="str">
            <v>R</v>
          </cell>
          <cell r="G602" t="str">
            <v>z</v>
          </cell>
          <cell r="H602">
            <v>44979</v>
          </cell>
          <cell r="I602" t="str">
            <v>MAJ</v>
          </cell>
          <cell r="J602" t="str">
            <v>JUL</v>
          </cell>
          <cell r="K602" t="str">
            <v>JUN</v>
          </cell>
          <cell r="L602" t="str">
            <v>T</v>
          </cell>
          <cell r="M602" t="str">
            <v>MSB</v>
          </cell>
          <cell r="N602" t="str">
            <v>F_peto</v>
          </cell>
          <cell r="Q602" t="str">
            <v>PO-GK2-4B</v>
          </cell>
          <cell r="R602">
            <v>1</v>
          </cell>
          <cell r="T602">
            <v>20</v>
          </cell>
        </row>
        <row r="603">
          <cell r="B603" t="str">
            <v>PO-GK2-5AB (5r)</v>
          </cell>
          <cell r="C603" t="str">
            <v>Alexandra Matysová</v>
          </cell>
          <cell r="D603">
            <v>944154225</v>
          </cell>
          <cell r="E603" t="str">
            <v>1matysovaa1@gmail.com</v>
          </cell>
          <cell r="F603" t="str">
            <v>R</v>
          </cell>
          <cell r="G603" t="str">
            <v>z</v>
          </cell>
          <cell r="H603">
            <v>44986</v>
          </cell>
          <cell r="I603" t="str">
            <v>AUG</v>
          </cell>
          <cell r="J603" t="str">
            <v>AUG</v>
          </cell>
          <cell r="K603" t="str">
            <v>SEP</v>
          </cell>
          <cell r="L603" t="str">
            <v>T</v>
          </cell>
          <cell r="M603" t="str">
            <v>MSB</v>
          </cell>
          <cell r="Q603" t="str">
            <v>PO-GK2-5AB (5r)</v>
          </cell>
          <cell r="R603">
            <v>1</v>
          </cell>
          <cell r="T603">
            <v>20</v>
          </cell>
        </row>
        <row r="604">
          <cell r="B604" t="str">
            <v>PO-GK2-5CB (5r)</v>
          </cell>
          <cell r="C604" t="str">
            <v>Nicole Bebková</v>
          </cell>
          <cell r="D604">
            <v>919232427</v>
          </cell>
          <cell r="E604" t="str">
            <v>nicole.bebko@gmail.com</v>
          </cell>
          <cell r="F604" t="str">
            <v>R</v>
          </cell>
          <cell r="G604" t="str">
            <v>z</v>
          </cell>
          <cell r="H604">
            <v>44985</v>
          </cell>
          <cell r="J604" t="str">
            <v>MAJ</v>
          </cell>
          <cell r="K604" t="str">
            <v>MAJ</v>
          </cell>
          <cell r="L604" t="str">
            <v>T</v>
          </cell>
          <cell r="M604" t="str">
            <v>MSB</v>
          </cell>
          <cell r="N604" t="str">
            <v>F_peto</v>
          </cell>
          <cell r="Q604" t="str">
            <v>PO-GK2-5CB (5r)</v>
          </cell>
          <cell r="R604">
            <v>1</v>
          </cell>
          <cell r="T604">
            <v>20</v>
          </cell>
        </row>
        <row r="605">
          <cell r="B605" t="str">
            <v>PO-GPPG-4A</v>
          </cell>
          <cell r="C605" t="str">
            <v>Sofia Hovančáková</v>
          </cell>
          <cell r="D605">
            <v>944507450</v>
          </cell>
          <cell r="E605" t="str">
            <v>sofiahovancakova@gmail.com</v>
          </cell>
          <cell r="F605" t="str">
            <v/>
          </cell>
          <cell r="G605" t="str">
            <v>z</v>
          </cell>
          <cell r="H605">
            <v>45071</v>
          </cell>
          <cell r="I605" t="str">
            <v>MAJ</v>
          </cell>
          <cell r="J605" t="str">
            <v>JUN</v>
          </cell>
          <cell r="K605" t="str">
            <v>MAJ</v>
          </cell>
          <cell r="L605" t="str">
            <v>T</v>
          </cell>
          <cell r="M605" t="str">
            <v>MSB</v>
          </cell>
          <cell r="Q605" t="str">
            <v>PO-GPPG-4A</v>
          </cell>
          <cell r="R605">
            <v>1</v>
          </cell>
          <cell r="T605">
            <v>20</v>
          </cell>
        </row>
        <row r="606">
          <cell r="B606" t="str">
            <v>PO-GSM-5BA (5r)</v>
          </cell>
          <cell r="C606" t="str">
            <v>Natanael Tall</v>
          </cell>
          <cell r="D606">
            <v>904908553</v>
          </cell>
          <cell r="E606" t="str">
            <v>natanaeltall35@gmail.com</v>
          </cell>
          <cell r="F606" t="str">
            <v>K</v>
          </cell>
          <cell r="G606" t="str">
            <v>z</v>
          </cell>
          <cell r="H606">
            <v>44986</v>
          </cell>
          <cell r="I606" t="str">
            <v>JUN</v>
          </cell>
          <cell r="J606" t="str">
            <v>JUL</v>
          </cell>
          <cell r="L606" t="str">
            <v>T</v>
          </cell>
          <cell r="M606" t="str">
            <v>MSB</v>
          </cell>
          <cell r="O606" t="str">
            <v>PD</v>
          </cell>
          <cell r="Q606" t="str">
            <v>PO-GSM-5BA (5r)</v>
          </cell>
          <cell r="R606">
            <v>1</v>
          </cell>
          <cell r="T606">
            <v>20</v>
          </cell>
        </row>
        <row r="607">
          <cell r="B607" t="str">
            <v>PO-GTS-4</v>
          </cell>
          <cell r="C607" t="str">
            <v>Ivana Grocká</v>
          </cell>
          <cell r="D607">
            <v>948610065</v>
          </cell>
          <cell r="E607" t="str">
            <v>grocka.ivka@gmail.com</v>
          </cell>
          <cell r="F607" t="str">
            <v>K</v>
          </cell>
          <cell r="G607" t="str">
            <v>z</v>
          </cell>
          <cell r="H607">
            <v>45068</v>
          </cell>
          <cell r="I607" t="str">
            <v>AUG</v>
          </cell>
          <cell r="J607" t="str">
            <v>SEP</v>
          </cell>
          <cell r="K607" t="str">
            <v>AUG</v>
          </cell>
          <cell r="L607" t="str">
            <v>T</v>
          </cell>
          <cell r="M607" t="str">
            <v>SB A</v>
          </cell>
          <cell r="N607" t="str">
            <v>F_peto</v>
          </cell>
          <cell r="Q607" t="str">
            <v>PO-GTS-4</v>
          </cell>
          <cell r="R607">
            <v>1</v>
          </cell>
          <cell r="T607">
            <v>20</v>
          </cell>
        </row>
        <row r="608">
          <cell r="B608" t="str">
            <v>PO-HA-5A (5r)</v>
          </cell>
          <cell r="C608" t="str">
            <v>Natália Sciranková</v>
          </cell>
          <cell r="D608">
            <v>940852838</v>
          </cell>
          <cell r="E608" t="str">
            <v>natalia.scirankova@gmail.com</v>
          </cell>
          <cell r="F608" t="str">
            <v>R</v>
          </cell>
          <cell r="G608" t="str">
            <v>z</v>
          </cell>
          <cell r="H608">
            <v>44985</v>
          </cell>
          <cell r="I608" t="str">
            <v>MAJ</v>
          </cell>
          <cell r="L608" t="str">
            <v>T</v>
          </cell>
          <cell r="M608" t="str">
            <v>MSB</v>
          </cell>
          <cell r="Q608" t="str">
            <v>PO-HA-5A (5r)</v>
          </cell>
          <cell r="R608">
            <v>1</v>
          </cell>
          <cell r="T608">
            <v>20</v>
          </cell>
        </row>
        <row r="609">
          <cell r="B609" t="str">
            <v>PO-HA-5A (5r)</v>
          </cell>
          <cell r="C609" t="str">
            <v>Liliana Verčimáková</v>
          </cell>
          <cell r="D609">
            <v>944503003</v>
          </cell>
          <cell r="E609" t="str">
            <v>vercimakoovaliliana@gmail.com</v>
          </cell>
          <cell r="F609" t="str">
            <v>R</v>
          </cell>
          <cell r="G609" t="str">
            <v>z</v>
          </cell>
          <cell r="H609">
            <v>44985</v>
          </cell>
          <cell r="L609" t="str">
            <v>T</v>
          </cell>
          <cell r="Q609" t="str">
            <v>PO-HA-5A (5r)</v>
          </cell>
          <cell r="R609">
            <v>1</v>
          </cell>
          <cell r="T609">
            <v>20</v>
          </cell>
        </row>
        <row r="610">
          <cell r="B610" t="str">
            <v>PO-HA-5C (5r)</v>
          </cell>
          <cell r="C610" t="str">
            <v>Ema Farbiaková</v>
          </cell>
          <cell r="D610">
            <v>951276299</v>
          </cell>
          <cell r="E610" t="str">
            <v>emcusik.emcus@gmail.com</v>
          </cell>
          <cell r="F610" t="str">
            <v>R</v>
          </cell>
          <cell r="G610" t="str">
            <v>z</v>
          </cell>
          <cell r="H610">
            <v>44979</v>
          </cell>
          <cell r="I610" t="str">
            <v>MAR</v>
          </cell>
          <cell r="J610" t="str">
            <v>JUL</v>
          </cell>
          <cell r="K610" t="str">
            <v>JUN</v>
          </cell>
          <cell r="L610" t="str">
            <v>T</v>
          </cell>
          <cell r="M610" t="str">
            <v>MSb</v>
          </cell>
          <cell r="N610" t="str">
            <v>F_peto</v>
          </cell>
          <cell r="O610" t="str">
            <v>2S</v>
          </cell>
          <cell r="Q610" t="str">
            <v>PO-HA-5C (5r)</v>
          </cell>
          <cell r="R610">
            <v>1</v>
          </cell>
          <cell r="T610">
            <v>20</v>
          </cell>
        </row>
        <row r="611">
          <cell r="B611" t="str">
            <v>PO-HA-5C (5r)</v>
          </cell>
          <cell r="C611" t="str">
            <v>Šimon Tkáč</v>
          </cell>
          <cell r="D611">
            <v>949306000</v>
          </cell>
          <cell r="E611" t="str">
            <v>stkac024@gmail.com</v>
          </cell>
          <cell r="F611" t="str">
            <v>R</v>
          </cell>
          <cell r="G611" t="str">
            <v>z</v>
          </cell>
          <cell r="L611" t="str">
            <v>T</v>
          </cell>
          <cell r="N611" t="str">
            <v>F_peto</v>
          </cell>
          <cell r="Q611" t="str">
            <v>PO-HA-5C (5r)</v>
          </cell>
          <cell r="R611">
            <v>1</v>
          </cell>
          <cell r="T611">
            <v>20</v>
          </cell>
        </row>
        <row r="612">
          <cell r="B612" t="str">
            <v>PO-OA-4A</v>
          </cell>
          <cell r="C612" t="str">
            <v>Lenka Futejová</v>
          </cell>
          <cell r="D612">
            <v>944010926</v>
          </cell>
          <cell r="E612" t="str">
            <v>lenkafutejova@gmail.com</v>
          </cell>
          <cell r="F612" t="str">
            <v>K</v>
          </cell>
          <cell r="G612" t="str">
            <v>z</v>
          </cell>
          <cell r="H612">
            <v>44982</v>
          </cell>
          <cell r="I612" t="str">
            <v>FEB</v>
          </cell>
          <cell r="J612" t="str">
            <v>MAR</v>
          </cell>
          <cell r="K612" t="str">
            <v>FEB</v>
          </cell>
          <cell r="L612" t="str">
            <v>T</v>
          </cell>
          <cell r="Q612" t="str">
            <v>PO-OA-4A</v>
          </cell>
          <cell r="R612">
            <v>1</v>
          </cell>
          <cell r="T612">
            <v>20</v>
          </cell>
        </row>
        <row r="613">
          <cell r="B613" t="str">
            <v>PO-PED-4A</v>
          </cell>
          <cell r="C613" t="str">
            <v>Alexandra Džupinová</v>
          </cell>
          <cell r="D613">
            <v>904931240</v>
          </cell>
          <cell r="E613" t="str">
            <v>sasadzupinova@gmail.com</v>
          </cell>
          <cell r="F613" t="str">
            <v>K</v>
          </cell>
          <cell r="G613" t="str">
            <v>z</v>
          </cell>
          <cell r="H613">
            <v>44980</v>
          </cell>
          <cell r="I613" t="str">
            <v>JUN</v>
          </cell>
          <cell r="J613" t="str">
            <v>JUN</v>
          </cell>
          <cell r="K613" t="str">
            <v>MAJ</v>
          </cell>
          <cell r="L613" t="str">
            <v>T</v>
          </cell>
          <cell r="Q613" t="str">
            <v>PO-PED-4A</v>
          </cell>
          <cell r="R613">
            <v>1</v>
          </cell>
          <cell r="T613">
            <v>20</v>
          </cell>
        </row>
        <row r="614">
          <cell r="B614" t="str">
            <v>PO-PED-4C</v>
          </cell>
          <cell r="C614" t="str">
            <v>Daniela Onofrejová</v>
          </cell>
          <cell r="D614">
            <v>902154452</v>
          </cell>
          <cell r="E614" t="str">
            <v>danielaonofrejova@gmail.com</v>
          </cell>
          <cell r="F614" t="str">
            <v>K</v>
          </cell>
          <cell r="G614" t="str">
            <v>z</v>
          </cell>
          <cell r="H614">
            <v>44985</v>
          </cell>
          <cell r="I614" t="str">
            <v>JUN</v>
          </cell>
          <cell r="J614" t="str">
            <v>JUL</v>
          </cell>
          <cell r="L614" t="str">
            <v>T</v>
          </cell>
          <cell r="M614" t="str">
            <v>MSB</v>
          </cell>
          <cell r="Q614" t="str">
            <v>PO-PED-4C</v>
          </cell>
          <cell r="R614">
            <v>1</v>
          </cell>
          <cell r="T614">
            <v>20</v>
          </cell>
        </row>
        <row r="615">
          <cell r="B615" t="str">
            <v>PO-PED-4D</v>
          </cell>
          <cell r="C615" t="str">
            <v>Bianka Straková</v>
          </cell>
          <cell r="D615">
            <v>917178289</v>
          </cell>
          <cell r="E615" t="str">
            <v>bibusstrakova@gmail.com</v>
          </cell>
          <cell r="F615" t="str">
            <v>R</v>
          </cell>
          <cell r="G615" t="str">
            <v>z</v>
          </cell>
          <cell r="H615">
            <v>44981</v>
          </cell>
          <cell r="I615" t="str">
            <v>APR</v>
          </cell>
          <cell r="J615" t="str">
            <v>MAJ</v>
          </cell>
          <cell r="K615" t="str">
            <v>MAJ</v>
          </cell>
          <cell r="L615" t="str">
            <v>T</v>
          </cell>
          <cell r="M615" t="str">
            <v>MSB</v>
          </cell>
          <cell r="N615" t="str">
            <v>F_peto</v>
          </cell>
          <cell r="O615" t="str">
            <v>2S</v>
          </cell>
          <cell r="Q615" t="str">
            <v>PO-PED-4D</v>
          </cell>
          <cell r="R615">
            <v>1</v>
          </cell>
          <cell r="T615">
            <v>20</v>
          </cell>
        </row>
        <row r="616">
          <cell r="B616" t="str">
            <v>PO-SGYM-5EA (5r)</v>
          </cell>
          <cell r="C616" t="str">
            <v>Alexandra Beňová</v>
          </cell>
          <cell r="D616">
            <v>948319671</v>
          </cell>
          <cell r="E616" t="str">
            <v>alexandraabenova@gmail.com</v>
          </cell>
          <cell r="F616" t="str">
            <v>K</v>
          </cell>
          <cell r="G616" t="str">
            <v>z</v>
          </cell>
          <cell r="H616">
            <v>44980</v>
          </cell>
          <cell r="I616" t="str">
            <v>APR</v>
          </cell>
          <cell r="J616" t="str">
            <v>MAj</v>
          </cell>
          <cell r="K616" t="str">
            <v>APR</v>
          </cell>
          <cell r="L616" t="str">
            <v>T</v>
          </cell>
          <cell r="M616" t="str">
            <v>MSb</v>
          </cell>
          <cell r="Q616" t="str">
            <v>PO-SGYM-5EA (5r)</v>
          </cell>
          <cell r="R616">
            <v>1</v>
          </cell>
          <cell r="T616">
            <v>20</v>
          </cell>
        </row>
        <row r="617">
          <cell r="B617" t="str">
            <v>PO-SOSGaS-4A</v>
          </cell>
          <cell r="C617" t="str">
            <v>Radka Bartošová</v>
          </cell>
          <cell r="D617">
            <v>902254720</v>
          </cell>
          <cell r="E617" t="str">
            <v>radoslavabartosova.2005@gmail.com</v>
          </cell>
          <cell r="F617" t="str">
            <v>K</v>
          </cell>
          <cell r="G617" t="str">
            <v>z</v>
          </cell>
          <cell r="H617">
            <v>44978</v>
          </cell>
          <cell r="I617" t="str">
            <v>JUN</v>
          </cell>
          <cell r="J617" t="str">
            <v>MAj</v>
          </cell>
          <cell r="K617" t="str">
            <v>MAJ</v>
          </cell>
          <cell r="L617" t="str">
            <v>T</v>
          </cell>
          <cell r="M617" t="str">
            <v>MSB</v>
          </cell>
          <cell r="O617" t="str">
            <v>PD</v>
          </cell>
          <cell r="Q617" t="str">
            <v>PO-SOSGaS-4A</v>
          </cell>
          <cell r="R617">
            <v>1</v>
          </cell>
          <cell r="T617">
            <v>20</v>
          </cell>
        </row>
        <row r="618">
          <cell r="B618" t="str">
            <v>PO-SOSKOS-4B</v>
          </cell>
          <cell r="C618" t="str">
            <v>Bianka Baňasová</v>
          </cell>
          <cell r="D618">
            <v>940370632</v>
          </cell>
          <cell r="E618" t="str">
            <v>biabanasova13@gmail.com</v>
          </cell>
          <cell r="F618" t="str">
            <v/>
          </cell>
          <cell r="G618" t="str">
            <v>z</v>
          </cell>
          <cell r="H618">
            <v>45163</v>
          </cell>
          <cell r="I618" t="str">
            <v>AUG</v>
          </cell>
          <cell r="J618" t="str">
            <v>SEP</v>
          </cell>
          <cell r="K618" t="str">
            <v>AUG</v>
          </cell>
          <cell r="L618" t="str">
            <v>T</v>
          </cell>
          <cell r="M618" t="str">
            <v>SB A</v>
          </cell>
          <cell r="Q618" t="str">
            <v>PO-SOSKOS-4B</v>
          </cell>
          <cell r="R618">
            <v>1</v>
          </cell>
          <cell r="T618">
            <v>20</v>
          </cell>
        </row>
        <row r="619">
          <cell r="B619" t="str">
            <v>PO-SOSL-4A</v>
          </cell>
          <cell r="C619" t="str">
            <v>Rastislav Nagy</v>
          </cell>
          <cell r="D619">
            <v>918650267</v>
          </cell>
          <cell r="E619" t="str">
            <v>asiknagyrasto@gmail.com</v>
          </cell>
          <cell r="F619" t="str">
            <v>R</v>
          </cell>
          <cell r="G619" t="str">
            <v>z</v>
          </cell>
          <cell r="H619">
            <v>44986</v>
          </cell>
          <cell r="I619" t="str">
            <v>MAJ</v>
          </cell>
          <cell r="J619" t="str">
            <v>JUN</v>
          </cell>
          <cell r="K619" t="str">
            <v>MAJ</v>
          </cell>
          <cell r="L619" t="str">
            <v>T</v>
          </cell>
          <cell r="M619" t="str">
            <v>MSB</v>
          </cell>
          <cell r="N619" t="str">
            <v>F_peto</v>
          </cell>
          <cell r="O619" t="str">
            <v>2S</v>
          </cell>
          <cell r="Q619" t="str">
            <v>PO-SOSL-4A</v>
          </cell>
          <cell r="R619">
            <v>1</v>
          </cell>
          <cell r="T619">
            <v>20</v>
          </cell>
        </row>
        <row r="620">
          <cell r="B620" t="str">
            <v>PO-SOSL-4A</v>
          </cell>
          <cell r="C620" t="str">
            <v>Peter Mrkvica</v>
          </cell>
          <cell r="D620">
            <v>903942420</v>
          </cell>
          <cell r="E620" t="str">
            <v>peter.mrkvica555@gmail.com</v>
          </cell>
          <cell r="F620" t="str">
            <v>R</v>
          </cell>
          <cell r="G620" t="str">
            <v>z</v>
          </cell>
          <cell r="H620">
            <v>44986</v>
          </cell>
          <cell r="L620" t="str">
            <v>T</v>
          </cell>
          <cell r="Q620" t="str">
            <v>PO-SOSL-4A</v>
          </cell>
          <cell r="R620">
            <v>1</v>
          </cell>
          <cell r="T620">
            <v>20</v>
          </cell>
        </row>
        <row r="621">
          <cell r="B621" t="str">
            <v>PO-SOSL-4B</v>
          </cell>
          <cell r="C621" t="str">
            <v>Timea Šlezingerová</v>
          </cell>
          <cell r="D621">
            <v>940102425</v>
          </cell>
          <cell r="E621" t="str">
            <v>timeaslezingerova1@gmail.com</v>
          </cell>
          <cell r="F621" t="str">
            <v>R</v>
          </cell>
          <cell r="G621" t="str">
            <v>z</v>
          </cell>
          <cell r="H621">
            <v>44981</v>
          </cell>
          <cell r="J621" t="str">
            <v>APR</v>
          </cell>
          <cell r="K621" t="str">
            <v>MAR</v>
          </cell>
          <cell r="L621" t="str">
            <v>T</v>
          </cell>
          <cell r="M621" t="str">
            <v>MSB</v>
          </cell>
          <cell r="O621" t="str">
            <v>PD</v>
          </cell>
          <cell r="Q621" t="str">
            <v>PO-SOSL-4B</v>
          </cell>
          <cell r="R621">
            <v>1</v>
          </cell>
          <cell r="T621">
            <v>20</v>
          </cell>
        </row>
        <row r="622">
          <cell r="B622" t="str">
            <v>PO-SOSP-4C</v>
          </cell>
          <cell r="C622" t="str">
            <v>Nikola Albertová</v>
          </cell>
          <cell r="D622">
            <v>910349255</v>
          </cell>
          <cell r="E622" t="str">
            <v>albertovanikola@gmail.com</v>
          </cell>
          <cell r="F622" t="str">
            <v>R</v>
          </cell>
          <cell r="G622" t="str">
            <v>z</v>
          </cell>
          <cell r="H622">
            <v>44987</v>
          </cell>
          <cell r="I622" t="str">
            <v>MAR</v>
          </cell>
          <cell r="J622" t="str">
            <v>APR</v>
          </cell>
          <cell r="K622" t="str">
            <v>MAR</v>
          </cell>
          <cell r="L622" t="str">
            <v>T</v>
          </cell>
          <cell r="M622" t="str">
            <v>MSB</v>
          </cell>
          <cell r="Q622" t="str">
            <v>PO-SOSP-4C</v>
          </cell>
          <cell r="R622">
            <v>1</v>
          </cell>
          <cell r="T622">
            <v>20</v>
          </cell>
        </row>
        <row r="623">
          <cell r="B623" t="str">
            <v>PO-SOSP-4D</v>
          </cell>
          <cell r="C623" t="str">
            <v>Dominika Demská</v>
          </cell>
          <cell r="D623">
            <v>917427051</v>
          </cell>
          <cell r="E623" t="str">
            <v>demskadominika@gmail.com</v>
          </cell>
          <cell r="F623" t="str">
            <v>R</v>
          </cell>
          <cell r="G623" t="str">
            <v>z</v>
          </cell>
          <cell r="H623">
            <v>44986</v>
          </cell>
          <cell r="I623" t="str">
            <v>MAJ</v>
          </cell>
          <cell r="J623" t="str">
            <v>JUL</v>
          </cell>
          <cell r="K623" t="str">
            <v>JUN</v>
          </cell>
          <cell r="L623" t="str">
            <v>T</v>
          </cell>
          <cell r="M623" t="str">
            <v>MSB</v>
          </cell>
          <cell r="N623" t="str">
            <v>F_peto</v>
          </cell>
          <cell r="O623" t="str">
            <v>2S</v>
          </cell>
          <cell r="Q623" t="str">
            <v>PO-SOSP-4D</v>
          </cell>
          <cell r="R623">
            <v>1</v>
          </cell>
          <cell r="T623">
            <v>20</v>
          </cell>
        </row>
        <row r="624">
          <cell r="B624" t="str">
            <v>PO-SOSP-4D</v>
          </cell>
          <cell r="C624" t="str">
            <v>Triedna. P. Miklušová</v>
          </cell>
          <cell r="D624">
            <v>908801139</v>
          </cell>
          <cell r="E624" t="str">
            <v>miklusova.anna@gmail.com</v>
          </cell>
          <cell r="F624" t="str">
            <v>R</v>
          </cell>
          <cell r="G624" t="str">
            <v>z</v>
          </cell>
          <cell r="L624" t="str">
            <v>T</v>
          </cell>
          <cell r="Q624" t="str">
            <v>PO-SOSP-4D</v>
          </cell>
          <cell r="R624">
            <v>1</v>
          </cell>
          <cell r="T624">
            <v>20</v>
          </cell>
        </row>
        <row r="625">
          <cell r="B625" t="str">
            <v>PO-SPSE-4B</v>
          </cell>
          <cell r="C625" t="str">
            <v>Oliver Sabol</v>
          </cell>
          <cell r="D625">
            <v>907195257</v>
          </cell>
          <cell r="E625" t="str">
            <v>sabol@spse-po.sk</v>
          </cell>
          <cell r="F625" t="str">
            <v>K</v>
          </cell>
          <cell r="G625" t="str">
            <v>z</v>
          </cell>
          <cell r="H625">
            <v>44986</v>
          </cell>
          <cell r="I625" t="str">
            <v>JUN</v>
          </cell>
          <cell r="J625" t="str">
            <v>DEC</v>
          </cell>
          <cell r="L625" t="str">
            <v>T</v>
          </cell>
          <cell r="M625" t="str">
            <v>MSB</v>
          </cell>
          <cell r="Q625" t="str">
            <v>PO-SPSE-4B</v>
          </cell>
          <cell r="R625">
            <v>1</v>
          </cell>
          <cell r="T625">
            <v>20</v>
          </cell>
        </row>
        <row r="626">
          <cell r="B626" t="str">
            <v>PO-SPSE-4C</v>
          </cell>
          <cell r="C626" t="str">
            <v>Jakub Kočiš</v>
          </cell>
          <cell r="D626">
            <v>904184324</v>
          </cell>
          <cell r="E626" t="str">
            <v>kocisj@spse-po.sk</v>
          </cell>
          <cell r="F626" t="str">
            <v>K</v>
          </cell>
          <cell r="G626" t="str">
            <v>z</v>
          </cell>
          <cell r="H626">
            <v>44984</v>
          </cell>
          <cell r="I626" t="str">
            <v>MAj</v>
          </cell>
          <cell r="J626" t="str">
            <v>JUN</v>
          </cell>
          <cell r="K626" t="str">
            <v>MAJ</v>
          </cell>
          <cell r="L626" t="str">
            <v>T</v>
          </cell>
          <cell r="M626" t="str">
            <v>MSB</v>
          </cell>
          <cell r="N626" t="str">
            <v>F_peto</v>
          </cell>
          <cell r="Q626" t="str">
            <v>PO-SPSE-4C</v>
          </cell>
          <cell r="R626">
            <v>1</v>
          </cell>
          <cell r="T626">
            <v>20</v>
          </cell>
        </row>
        <row r="627">
          <cell r="B627" t="str">
            <v>PO-SPSE-4F</v>
          </cell>
          <cell r="C627" t="str">
            <v>Renée Bebková</v>
          </cell>
          <cell r="D627">
            <v>940268696</v>
          </cell>
          <cell r="E627" t="str">
            <v>reneebebkova@gmail.com</v>
          </cell>
          <cell r="F627" t="str">
            <v>K</v>
          </cell>
          <cell r="G627" t="str">
            <v>z</v>
          </cell>
          <cell r="I627" t="str">
            <v>MAJ</v>
          </cell>
          <cell r="J627" t="str">
            <v>JUN</v>
          </cell>
          <cell r="L627" t="str">
            <v>T</v>
          </cell>
          <cell r="Q627" t="str">
            <v>PO-SPSE-4F</v>
          </cell>
          <cell r="R627">
            <v>1</v>
          </cell>
          <cell r="T627">
            <v>20</v>
          </cell>
        </row>
        <row r="628">
          <cell r="B628" t="str">
            <v>PO-SPSE-4SA</v>
          </cell>
          <cell r="C628" t="str">
            <v>Simon Zán</v>
          </cell>
          <cell r="D628">
            <v>950380080</v>
          </cell>
          <cell r="E628" t="str">
            <v>zan@spse-po.sk</v>
          </cell>
          <cell r="F628" t="str">
            <v>K</v>
          </cell>
          <cell r="G628" t="str">
            <v>z</v>
          </cell>
          <cell r="H628">
            <v>45016</v>
          </cell>
          <cell r="I628" t="str">
            <v>JUN</v>
          </cell>
          <cell r="J628" t="str">
            <v>JUN</v>
          </cell>
          <cell r="L628" t="str">
            <v>T</v>
          </cell>
          <cell r="M628" t="str">
            <v>MSB</v>
          </cell>
          <cell r="Q628" t="str">
            <v>PO-SPSE-4SA</v>
          </cell>
          <cell r="R628">
            <v>1</v>
          </cell>
          <cell r="T628">
            <v>20</v>
          </cell>
        </row>
        <row r="629">
          <cell r="B629" t="str">
            <v>PO-SPSE-4SB</v>
          </cell>
          <cell r="C629" t="str">
            <v>Mária Kopčáková</v>
          </cell>
          <cell r="D629">
            <v>908331250</v>
          </cell>
          <cell r="E629" t="str">
            <v>kopcakova@spse-po.sk</v>
          </cell>
          <cell r="F629" t="str">
            <v>K</v>
          </cell>
          <cell r="G629" t="str">
            <v>z</v>
          </cell>
          <cell r="H629">
            <v>44985</v>
          </cell>
          <cell r="I629" t="str">
            <v>JUN</v>
          </cell>
          <cell r="J629" t="str">
            <v>JUL</v>
          </cell>
          <cell r="K629" t="str">
            <v>JUN</v>
          </cell>
          <cell r="L629" t="str">
            <v>T</v>
          </cell>
          <cell r="M629" t="str">
            <v>MSB</v>
          </cell>
          <cell r="N629" t="str">
            <v>F_peto</v>
          </cell>
          <cell r="Q629" t="str">
            <v>PO-SPSE-4SB</v>
          </cell>
          <cell r="R629">
            <v>1</v>
          </cell>
          <cell r="T629">
            <v>20</v>
          </cell>
        </row>
        <row r="630">
          <cell r="B630" t="str">
            <v>PO-SPSE-4SB</v>
          </cell>
          <cell r="C630" t="str">
            <v>Oliver Ondrija</v>
          </cell>
          <cell r="D630">
            <v>917252332</v>
          </cell>
          <cell r="E630" t="str">
            <v>oliverondrija@gmail.com</v>
          </cell>
          <cell r="F630" t="str">
            <v>K</v>
          </cell>
          <cell r="G630" t="str">
            <v>z</v>
          </cell>
          <cell r="H630">
            <v>44985</v>
          </cell>
          <cell r="L630" t="str">
            <v>T</v>
          </cell>
          <cell r="Q630" t="str">
            <v>PO-SPSE-4SB</v>
          </cell>
          <cell r="R630">
            <v>1</v>
          </cell>
          <cell r="T630">
            <v>20</v>
          </cell>
        </row>
        <row r="631">
          <cell r="B631" t="str">
            <v>PO-SPSS-4A</v>
          </cell>
          <cell r="C631" t="str">
            <v>Viktória Miklošová</v>
          </cell>
          <cell r="D631">
            <v>951461248</v>
          </cell>
          <cell r="E631" t="str">
            <v>Vmiklosova607@gmail.com</v>
          </cell>
          <cell r="F631" t="str">
            <v>K</v>
          </cell>
          <cell r="G631" t="str">
            <v>z</v>
          </cell>
          <cell r="H631">
            <v>44980</v>
          </cell>
          <cell r="I631" t="str">
            <v>JUN</v>
          </cell>
          <cell r="J631" t="str">
            <v>JUN</v>
          </cell>
          <cell r="L631" t="str">
            <v>T</v>
          </cell>
          <cell r="M631" t="str">
            <v>SB A</v>
          </cell>
          <cell r="O631" t="str">
            <v>PD</v>
          </cell>
          <cell r="Q631" t="str">
            <v>PO-SPSS-4A</v>
          </cell>
          <cell r="R631">
            <v>1</v>
          </cell>
          <cell r="T631">
            <v>20</v>
          </cell>
        </row>
        <row r="632">
          <cell r="B632" t="str">
            <v>PO-SPSS-4C</v>
          </cell>
          <cell r="C632" t="str">
            <v>Viktória Straková</v>
          </cell>
          <cell r="D632">
            <v>950514508</v>
          </cell>
          <cell r="E632" t="str">
            <v>vikulkas2005@gmail.com</v>
          </cell>
          <cell r="F632" t="str">
            <v>K</v>
          </cell>
          <cell r="G632" t="str">
            <v>z</v>
          </cell>
          <cell r="H632">
            <v>44979</v>
          </cell>
          <cell r="I632" t="str">
            <v>MAJ</v>
          </cell>
          <cell r="J632" t="str">
            <v>JUN</v>
          </cell>
          <cell r="L632" t="str">
            <v>T</v>
          </cell>
          <cell r="M632" t="str">
            <v>SB A</v>
          </cell>
          <cell r="N632" t="str">
            <v>F_peto</v>
          </cell>
          <cell r="Q632" t="str">
            <v>PO-SPSS-4C</v>
          </cell>
          <cell r="R632">
            <v>1</v>
          </cell>
          <cell r="T632">
            <v>20</v>
          </cell>
        </row>
        <row r="633">
          <cell r="B633" t="str">
            <v>PO-SPSSTROJ-4A</v>
          </cell>
          <cell r="C633" t="str">
            <v>Andrej Svat</v>
          </cell>
          <cell r="D633">
            <v>948688481</v>
          </cell>
          <cell r="E633" t="str">
            <v>svat.andrejj@gmail.com</v>
          </cell>
          <cell r="F633" t="str">
            <v>K</v>
          </cell>
          <cell r="G633" t="str">
            <v>z</v>
          </cell>
          <cell r="I633" t="str">
            <v>APR</v>
          </cell>
          <cell r="J633" t="str">
            <v>MAJ</v>
          </cell>
          <cell r="L633" t="str">
            <v>T</v>
          </cell>
          <cell r="M633" t="str">
            <v>MSB</v>
          </cell>
          <cell r="Q633" t="str">
            <v>PO-SPSSTROJ-4A</v>
          </cell>
          <cell r="R633">
            <v>1</v>
          </cell>
          <cell r="T633">
            <v>20</v>
          </cell>
        </row>
        <row r="634">
          <cell r="B634" t="str">
            <v>PO-SPSSTROJ-4B</v>
          </cell>
          <cell r="C634" t="str">
            <v>Samuel Nemergut</v>
          </cell>
          <cell r="D634">
            <v>917153126</v>
          </cell>
          <cell r="E634" t="str">
            <v>snemergut1@gmail.com</v>
          </cell>
          <cell r="F634" t="str">
            <v>K</v>
          </cell>
          <cell r="G634" t="str">
            <v>z</v>
          </cell>
          <cell r="H634">
            <v>44979</v>
          </cell>
          <cell r="I634" t="str">
            <v>MAJ</v>
          </cell>
          <cell r="J634" t="str">
            <v>MAJ</v>
          </cell>
          <cell r="L634" t="str">
            <v>T</v>
          </cell>
          <cell r="Q634" t="str">
            <v>PO-SPSSTROJ-4B</v>
          </cell>
          <cell r="R634">
            <v>1</v>
          </cell>
          <cell r="T634">
            <v>20</v>
          </cell>
        </row>
        <row r="635">
          <cell r="B635" t="str">
            <v>PO-SPSSTROJ-4D</v>
          </cell>
          <cell r="C635" t="str">
            <v>Patrícia Birošová</v>
          </cell>
          <cell r="D635">
            <v>940955226</v>
          </cell>
          <cell r="E635" t="str">
            <v>birosovapata@gmail.com</v>
          </cell>
          <cell r="F635" t="str">
            <v>K</v>
          </cell>
          <cell r="G635" t="str">
            <v>z</v>
          </cell>
          <cell r="H635">
            <v>44981</v>
          </cell>
          <cell r="I635" t="str">
            <v>APR</v>
          </cell>
          <cell r="J635" t="str">
            <v>JUL</v>
          </cell>
          <cell r="L635" t="str">
            <v>T</v>
          </cell>
          <cell r="M635" t="str">
            <v>MSB</v>
          </cell>
          <cell r="N635" t="str">
            <v>F_peto</v>
          </cell>
          <cell r="Q635" t="str">
            <v>PO-SPSSTROJ-4D</v>
          </cell>
          <cell r="R635">
            <v>1</v>
          </cell>
          <cell r="T635">
            <v>20</v>
          </cell>
        </row>
        <row r="636">
          <cell r="B636" t="str">
            <v>PO-SSLP-4C</v>
          </cell>
          <cell r="C636" t="str">
            <v>Richard Škripko</v>
          </cell>
          <cell r="D636">
            <v>948330794</v>
          </cell>
          <cell r="E636" t="str">
            <v>skripko.richard@gmail.com</v>
          </cell>
          <cell r="F636" t="str">
            <v>R</v>
          </cell>
          <cell r="G636" t="str">
            <v>z</v>
          </cell>
          <cell r="H636">
            <v>44986</v>
          </cell>
          <cell r="I636" t="str">
            <v>MAJ</v>
          </cell>
          <cell r="J636" t="str">
            <v>JUN</v>
          </cell>
          <cell r="L636" t="str">
            <v>T</v>
          </cell>
          <cell r="O636" t="str">
            <v>PD</v>
          </cell>
          <cell r="Q636" t="str">
            <v>PO-SSLP-4C</v>
          </cell>
          <cell r="R636">
            <v>1</v>
          </cell>
          <cell r="T636">
            <v>20</v>
          </cell>
        </row>
        <row r="637">
          <cell r="B637" t="str">
            <v>PO-SSOS-4B</v>
          </cell>
          <cell r="C637" t="str">
            <v>Veronika Kačmareková</v>
          </cell>
          <cell r="D637">
            <v>919186680</v>
          </cell>
          <cell r="E637" t="str">
            <v>kacmarekova.veva@gmail.com</v>
          </cell>
          <cell r="F637" t="str">
            <v>R</v>
          </cell>
          <cell r="G637" t="str">
            <v>z</v>
          </cell>
          <cell r="H637">
            <v>44992</v>
          </cell>
          <cell r="I637" t="str">
            <v>MAR</v>
          </cell>
          <cell r="J637" t="str">
            <v>JUL</v>
          </cell>
          <cell r="L637" t="str">
            <v>T</v>
          </cell>
          <cell r="M637" t="str">
            <v>MSB</v>
          </cell>
          <cell r="N637" t="str">
            <v>F_peto</v>
          </cell>
          <cell r="Q637" t="str">
            <v>PO-SSOS-4B</v>
          </cell>
          <cell r="R637">
            <v>1</v>
          </cell>
          <cell r="T637">
            <v>20</v>
          </cell>
        </row>
        <row r="638">
          <cell r="B638" t="str">
            <v>PO-SSOS-5A (5r)</v>
          </cell>
          <cell r="C638" t="str">
            <v>Marianna Čekanová</v>
          </cell>
          <cell r="D638">
            <v>915163300</v>
          </cell>
          <cell r="E638" t="str">
            <v>cekanovamarianna@gmail.com</v>
          </cell>
          <cell r="F638" t="str">
            <v>K</v>
          </cell>
          <cell r="G638" t="str">
            <v>z</v>
          </cell>
          <cell r="H638">
            <v>44985</v>
          </cell>
          <cell r="I638" t="str">
            <v>APR</v>
          </cell>
          <cell r="J638" t="str">
            <v>JUL</v>
          </cell>
          <cell r="L638" t="str">
            <v>T</v>
          </cell>
          <cell r="O638" t="str">
            <v>PD</v>
          </cell>
          <cell r="Q638" t="str">
            <v>PO-SSOS-5A (5r)</v>
          </cell>
          <cell r="R638">
            <v>1</v>
          </cell>
          <cell r="T638">
            <v>20</v>
          </cell>
        </row>
        <row r="639">
          <cell r="B639" t="str">
            <v>PO-SZS-4A</v>
          </cell>
          <cell r="C639" t="str">
            <v xml:space="preserve">Frederika Molčanová </v>
          </cell>
          <cell r="D639">
            <v>905804183</v>
          </cell>
          <cell r="E639" t="str">
            <v>molcanovafrederika@gmail.com</v>
          </cell>
          <cell r="F639" t="str">
            <v>K</v>
          </cell>
          <cell r="G639" t="str">
            <v>z</v>
          </cell>
          <cell r="H639">
            <v>44984</v>
          </cell>
          <cell r="I639" t="str">
            <v>MAJ</v>
          </cell>
          <cell r="J639" t="str">
            <v>JUN</v>
          </cell>
          <cell r="K639" t="str">
            <v>MAJ</v>
          </cell>
          <cell r="L639" t="str">
            <v>T</v>
          </cell>
          <cell r="M639" t="str">
            <v>MSB</v>
          </cell>
          <cell r="N639" t="str">
            <v>F_peto</v>
          </cell>
          <cell r="Q639" t="str">
            <v>PO-SZS-4A</v>
          </cell>
          <cell r="R639">
            <v>1</v>
          </cell>
          <cell r="T639">
            <v>20</v>
          </cell>
        </row>
        <row r="640">
          <cell r="B640" t="str">
            <v>PO-SZS-4A</v>
          </cell>
          <cell r="C640" t="str">
            <v>Laura Timková</v>
          </cell>
          <cell r="D640">
            <v>944647135</v>
          </cell>
          <cell r="E640" t="str">
            <v>timkovalaura4@gmail.com</v>
          </cell>
          <cell r="F640" t="str">
            <v>K</v>
          </cell>
          <cell r="G640" t="str">
            <v>z</v>
          </cell>
          <cell r="H640">
            <v>44984</v>
          </cell>
          <cell r="L640" t="str">
            <v>T</v>
          </cell>
          <cell r="Q640" t="str">
            <v>PO-SZS-4A</v>
          </cell>
          <cell r="R640">
            <v>1</v>
          </cell>
          <cell r="T640">
            <v>20</v>
          </cell>
        </row>
        <row r="641">
          <cell r="B641" t="str">
            <v>PO-SZS-4B</v>
          </cell>
          <cell r="C641" t="str">
            <v>Monika Kordiaková</v>
          </cell>
          <cell r="D641">
            <v>944022078</v>
          </cell>
          <cell r="E641" t="str">
            <v>moni.kordiakova@gmail.com</v>
          </cell>
          <cell r="F641" t="str">
            <v>K</v>
          </cell>
          <cell r="G641" t="str">
            <v>z</v>
          </cell>
          <cell r="H641">
            <v>44980</v>
          </cell>
          <cell r="I641" t="str">
            <v>APR</v>
          </cell>
          <cell r="J641" t="str">
            <v>APR</v>
          </cell>
          <cell r="K641" t="str">
            <v>MAR</v>
          </cell>
          <cell r="L641" t="str">
            <v>T</v>
          </cell>
          <cell r="M641" t="str">
            <v>MSB</v>
          </cell>
          <cell r="N641" t="str">
            <v>F_peto</v>
          </cell>
          <cell r="O641" t="str">
            <v>PD</v>
          </cell>
          <cell r="Q641" t="str">
            <v>PO-SZS-4B</v>
          </cell>
          <cell r="R641">
            <v>1</v>
          </cell>
          <cell r="T641">
            <v>20</v>
          </cell>
        </row>
        <row r="642">
          <cell r="B642" t="str">
            <v>PO-SZS-4C</v>
          </cell>
          <cell r="C642" t="str">
            <v>Michaela Frajkorová</v>
          </cell>
          <cell r="D642">
            <v>917156819</v>
          </cell>
          <cell r="E642" t="str">
            <v>michaelafrajkorova19@gmail.com</v>
          </cell>
          <cell r="F642" t="str">
            <v>K</v>
          </cell>
          <cell r="G642" t="str">
            <v>z</v>
          </cell>
          <cell r="I642" t="str">
            <v>MAJ</v>
          </cell>
          <cell r="J642" t="str">
            <v>JUN</v>
          </cell>
          <cell r="L642" t="str">
            <v>T</v>
          </cell>
          <cell r="M642" t="str">
            <v>MSB</v>
          </cell>
          <cell r="O642" t="str">
            <v>PD</v>
          </cell>
          <cell r="Q642" t="str">
            <v>PO-SZS-4C</v>
          </cell>
          <cell r="R642">
            <v>1</v>
          </cell>
          <cell r="T642">
            <v>20</v>
          </cell>
        </row>
        <row r="643">
          <cell r="B643" t="str">
            <v>PO-SZS-4C</v>
          </cell>
          <cell r="C643" t="str">
            <v>Michaela Míčová</v>
          </cell>
          <cell r="D643">
            <v>940225742</v>
          </cell>
          <cell r="E643" t="str">
            <v>miska.micova@centrum.sk</v>
          </cell>
          <cell r="F643" t="str">
            <v>K</v>
          </cell>
          <cell r="G643" t="str">
            <v>z</v>
          </cell>
          <cell r="L643" t="str">
            <v>T</v>
          </cell>
          <cell r="Q643" t="str">
            <v>PO-SZS-4C</v>
          </cell>
          <cell r="R643">
            <v>1</v>
          </cell>
          <cell r="T643">
            <v>20</v>
          </cell>
        </row>
        <row r="644">
          <cell r="B644" t="str">
            <v>PO-SZS-4D</v>
          </cell>
          <cell r="C644" t="str">
            <v>Diana Kipikášová</v>
          </cell>
          <cell r="D644">
            <v>901741853</v>
          </cell>
          <cell r="E644" t="str">
            <v>dianakipikasova@gmail.com</v>
          </cell>
          <cell r="F644" t="str">
            <v>K</v>
          </cell>
          <cell r="G644" t="str">
            <v>z</v>
          </cell>
          <cell r="H644">
            <v>44984</v>
          </cell>
          <cell r="I644" t="str">
            <v>JUN</v>
          </cell>
          <cell r="J644" t="str">
            <v>JUL</v>
          </cell>
          <cell r="L644" t="str">
            <v>T</v>
          </cell>
          <cell r="M644" t="str">
            <v>MSB</v>
          </cell>
          <cell r="O644" t="str">
            <v>PD</v>
          </cell>
          <cell r="Q644" t="str">
            <v>PO-SZS-4D</v>
          </cell>
          <cell r="R644">
            <v>1</v>
          </cell>
          <cell r="T644">
            <v>20</v>
          </cell>
        </row>
        <row r="645">
          <cell r="B645" t="str">
            <v>PO-SZS-4D</v>
          </cell>
          <cell r="C645" t="str">
            <v>Aneta Obermanová</v>
          </cell>
          <cell r="D645">
            <v>907947746</v>
          </cell>
          <cell r="E645" t="str">
            <v>obermanovaaneta05@gmail.com</v>
          </cell>
          <cell r="F645" t="str">
            <v>K</v>
          </cell>
          <cell r="G645" t="str">
            <v>z</v>
          </cell>
          <cell r="L645" t="str">
            <v>T</v>
          </cell>
          <cell r="Q645" t="str">
            <v>PO-SZS-4D</v>
          </cell>
          <cell r="R645">
            <v>1</v>
          </cell>
          <cell r="T645">
            <v>20</v>
          </cell>
        </row>
        <row r="646">
          <cell r="B646" t="str">
            <v>PO-SZS-4E</v>
          </cell>
          <cell r="C646" t="str">
            <v>Kristína Repaská</v>
          </cell>
          <cell r="D646">
            <v>948154512</v>
          </cell>
          <cell r="E646" t="str">
            <v>kristinarepaska26@gmail.com</v>
          </cell>
          <cell r="F646" t="str">
            <v>K</v>
          </cell>
          <cell r="G646" t="str">
            <v>z</v>
          </cell>
          <cell r="H646">
            <v>44979</v>
          </cell>
          <cell r="I646" t="str">
            <v>MAR</v>
          </cell>
          <cell r="J646" t="str">
            <v>APR</v>
          </cell>
          <cell r="K646" t="str">
            <v>MAR</v>
          </cell>
          <cell r="L646" t="str">
            <v>T</v>
          </cell>
          <cell r="M646" t="str">
            <v>MSB</v>
          </cell>
          <cell r="N646" t="str">
            <v>F_peto</v>
          </cell>
          <cell r="O646" t="str">
            <v>PD</v>
          </cell>
          <cell r="Q646" t="str">
            <v>PO-SZS-4E</v>
          </cell>
          <cell r="R646">
            <v>1</v>
          </cell>
          <cell r="T646">
            <v>20</v>
          </cell>
        </row>
        <row r="647">
          <cell r="B647" t="str">
            <v>PO-SZSsvB-4A</v>
          </cell>
          <cell r="C647" t="str">
            <v>Kristína Jenčíková</v>
          </cell>
          <cell r="D647">
            <v>944451541</v>
          </cell>
          <cell r="E647" t="str">
            <v>jencikovakika69@gmail.com</v>
          </cell>
          <cell r="F647" t="str">
            <v>K</v>
          </cell>
          <cell r="G647" t="str">
            <v>z</v>
          </cell>
          <cell r="H647">
            <v>45208</v>
          </cell>
          <cell r="I647" t="str">
            <v>OKT</v>
          </cell>
          <cell r="J647" t="str">
            <v>OKT</v>
          </cell>
          <cell r="K647" t="str">
            <v>OKT</v>
          </cell>
          <cell r="L647" t="str">
            <v>T</v>
          </cell>
          <cell r="M647" t="str">
            <v>MSB</v>
          </cell>
          <cell r="Q647" t="str">
            <v>PO-SZSsvB-4A</v>
          </cell>
          <cell r="R647">
            <v>1</v>
          </cell>
          <cell r="T647">
            <v>20</v>
          </cell>
        </row>
        <row r="648">
          <cell r="B648" t="str">
            <v>Podbr-SG-4G</v>
          </cell>
          <cell r="C648" t="str">
            <v>Leona Jančová</v>
          </cell>
          <cell r="D648">
            <v>908288556</v>
          </cell>
          <cell r="E648" t="str">
            <v>jancova.leona@gmail.com</v>
          </cell>
          <cell r="F648" t="str">
            <v>K</v>
          </cell>
          <cell r="G648" t="str">
            <v>z</v>
          </cell>
          <cell r="H648">
            <v>44977</v>
          </cell>
          <cell r="I648" t="str">
            <v>MAJ</v>
          </cell>
          <cell r="J648" t="str">
            <v>JUN</v>
          </cell>
          <cell r="K648" t="str">
            <v>MAJ</v>
          </cell>
          <cell r="L648" t="str">
            <v>T</v>
          </cell>
          <cell r="M648" t="str">
            <v>MSB</v>
          </cell>
          <cell r="O648" t="str">
            <v>2S</v>
          </cell>
          <cell r="Q648" t="str">
            <v>Podbr-SG-4G</v>
          </cell>
          <cell r="R648">
            <v>1</v>
          </cell>
          <cell r="T648">
            <v>20</v>
          </cell>
        </row>
        <row r="649">
          <cell r="B649" t="str">
            <v>Podbr-SG-4G</v>
          </cell>
          <cell r="C649" t="str">
            <v>Šarlota Tamásiová</v>
          </cell>
          <cell r="D649">
            <v>940918011</v>
          </cell>
          <cell r="E649" t="str">
            <v>sarlotkatamasiova@gmail.com</v>
          </cell>
          <cell r="F649" t="str">
            <v>K</v>
          </cell>
          <cell r="G649" t="str">
            <v>z</v>
          </cell>
          <cell r="H649">
            <v>44977</v>
          </cell>
          <cell r="L649" t="str">
            <v>T</v>
          </cell>
          <cell r="Q649" t="str">
            <v>Podbr-SG-4G</v>
          </cell>
          <cell r="R649">
            <v>1</v>
          </cell>
          <cell r="T649">
            <v>20</v>
          </cell>
        </row>
        <row r="650">
          <cell r="B650" t="str">
            <v>Podbr-SG-4H</v>
          </cell>
          <cell r="C650" t="str">
            <v>Nina Klocová</v>
          </cell>
          <cell r="D650">
            <v>907466087</v>
          </cell>
          <cell r="E650" t="str">
            <v>nina.klocova@icloud.com</v>
          </cell>
          <cell r="F650" t="str">
            <v>K</v>
          </cell>
          <cell r="G650" t="str">
            <v>z</v>
          </cell>
          <cell r="H650">
            <v>44977</v>
          </cell>
          <cell r="I650" t="str">
            <v>APR</v>
          </cell>
          <cell r="J650" t="str">
            <v>MAj</v>
          </cell>
          <cell r="K650" t="str">
            <v>APR</v>
          </cell>
          <cell r="L650" t="str">
            <v>T</v>
          </cell>
          <cell r="M650" t="str">
            <v>MSB</v>
          </cell>
          <cell r="N650" t="str">
            <v>F</v>
          </cell>
          <cell r="O650" t="str">
            <v>PD</v>
          </cell>
          <cell r="Q650" t="str">
            <v>Podbr-SG-4H</v>
          </cell>
          <cell r="R650">
            <v>1</v>
          </cell>
          <cell r="T650">
            <v>20</v>
          </cell>
        </row>
        <row r="651">
          <cell r="B651" t="str">
            <v>Podbr-SSOS-4A</v>
          </cell>
          <cell r="C651" t="str">
            <v>Matej Nosál</v>
          </cell>
          <cell r="D651">
            <v>911639892</v>
          </cell>
          <cell r="E651" t="str">
            <v>matesko244@gmail.com</v>
          </cell>
          <cell r="F651" t="str">
            <v>K</v>
          </cell>
          <cell r="G651" t="str">
            <v>z</v>
          </cell>
          <cell r="H651">
            <v>44980</v>
          </cell>
          <cell r="I651" t="str">
            <v>MAJ</v>
          </cell>
          <cell r="J651" t="str">
            <v xml:space="preserve">NOV </v>
          </cell>
          <cell r="L651" t="str">
            <v>T</v>
          </cell>
          <cell r="Q651" t="str">
            <v>Podbr-SSOS-4A</v>
          </cell>
          <cell r="R651">
            <v>1</v>
          </cell>
          <cell r="T651">
            <v>20</v>
          </cell>
        </row>
        <row r="652">
          <cell r="B652" t="str">
            <v>PP-GKUK-4B</v>
          </cell>
          <cell r="C652" t="str">
            <v>Valéria Dubjelová</v>
          </cell>
          <cell r="D652">
            <v>918301355</v>
          </cell>
          <cell r="E652" t="str">
            <v>vavadubjelova@gmail.com</v>
          </cell>
          <cell r="F652" t="str">
            <v>K</v>
          </cell>
          <cell r="G652" t="str">
            <v>z</v>
          </cell>
          <cell r="H652">
            <v>44985</v>
          </cell>
          <cell r="I652" t="str">
            <v>MAJ</v>
          </cell>
          <cell r="J652" t="str">
            <v>JUN</v>
          </cell>
          <cell r="L652" t="str">
            <v>T</v>
          </cell>
          <cell r="M652" t="str">
            <v>MSB</v>
          </cell>
          <cell r="Q652" t="str">
            <v>PP-GKUK-4B</v>
          </cell>
          <cell r="R652">
            <v>1</v>
          </cell>
          <cell r="T652">
            <v>20</v>
          </cell>
        </row>
        <row r="653">
          <cell r="B653" t="str">
            <v>PP-GKUK-4C</v>
          </cell>
          <cell r="C653" t="str">
            <v>Natália Šifrová</v>
          </cell>
          <cell r="D653">
            <v>908170088</v>
          </cell>
          <cell r="E653" t="str">
            <v>sifrova.natalia@gmail.com</v>
          </cell>
          <cell r="F653" t="str">
            <v>K</v>
          </cell>
          <cell r="G653" t="str">
            <v>z</v>
          </cell>
          <cell r="H653">
            <v>44984</v>
          </cell>
          <cell r="I653" t="str">
            <v>MAJ</v>
          </cell>
          <cell r="J653" t="str">
            <v>JUN</v>
          </cell>
          <cell r="K653" t="str">
            <v>MAJ</v>
          </cell>
          <cell r="L653" t="str">
            <v>T</v>
          </cell>
          <cell r="M653" t="str">
            <v>MSB</v>
          </cell>
          <cell r="O653" t="str">
            <v>2S</v>
          </cell>
          <cell r="Q653" t="str">
            <v>PP-GKUK-4C</v>
          </cell>
          <cell r="R653">
            <v>1</v>
          </cell>
          <cell r="T653">
            <v>20</v>
          </cell>
        </row>
        <row r="654">
          <cell r="B654" t="str">
            <v>PP-GKUK-OKT</v>
          </cell>
          <cell r="C654" t="str">
            <v>Lea Frankovičová</v>
          </cell>
          <cell r="D654">
            <v>911530296</v>
          </cell>
          <cell r="E654" t="str">
            <v>lea.frankovicova@gmail.com</v>
          </cell>
          <cell r="F654" t="str">
            <v>K</v>
          </cell>
          <cell r="G654" t="str">
            <v>z</v>
          </cell>
          <cell r="H654">
            <v>44981</v>
          </cell>
          <cell r="I654" t="str">
            <v>MAj</v>
          </cell>
          <cell r="J654" t="str">
            <v>JUN</v>
          </cell>
          <cell r="K654" t="str">
            <v>MAJ</v>
          </cell>
          <cell r="L654" t="str">
            <v>T</v>
          </cell>
          <cell r="M654" t="str">
            <v>MSB</v>
          </cell>
          <cell r="N654" t="str">
            <v>F</v>
          </cell>
          <cell r="O654" t="str">
            <v>PD</v>
          </cell>
          <cell r="Q654" t="str">
            <v>PP-GKUK-OKT</v>
          </cell>
          <cell r="R654">
            <v>1</v>
          </cell>
          <cell r="T654">
            <v>20</v>
          </cell>
        </row>
        <row r="655">
          <cell r="B655" t="str">
            <v>PP-GKUK-OKT</v>
          </cell>
          <cell r="C655" t="str">
            <v>Ria Luhová</v>
          </cell>
          <cell r="D655">
            <v>915693989</v>
          </cell>
          <cell r="E655" t="str">
            <v>rluhova@gmail.com</v>
          </cell>
          <cell r="F655" t="str">
            <v>K</v>
          </cell>
          <cell r="G655" t="str">
            <v>z</v>
          </cell>
          <cell r="L655" t="str">
            <v>T</v>
          </cell>
          <cell r="Q655" t="str">
            <v>PP-GKUK-OKT</v>
          </cell>
          <cell r="R655">
            <v>1</v>
          </cell>
          <cell r="T655">
            <v>20</v>
          </cell>
        </row>
        <row r="656">
          <cell r="B656" t="str">
            <v>PP-GPDT-4A</v>
          </cell>
          <cell r="C656" t="str">
            <v>Alžbeta Rečičárová</v>
          </cell>
          <cell r="D656">
            <v>940389196</v>
          </cell>
          <cell r="E656" t="str">
            <v>alzbetka.recicarova@gmail.com</v>
          </cell>
          <cell r="F656" t="str">
            <v>K</v>
          </cell>
          <cell r="G656" t="str">
            <v>z</v>
          </cell>
          <cell r="H656">
            <v>44984</v>
          </cell>
          <cell r="I656" t="str">
            <v>MAJ</v>
          </cell>
          <cell r="J656" t="str">
            <v>JUN</v>
          </cell>
          <cell r="L656" t="str">
            <v>T</v>
          </cell>
          <cell r="M656" t="str">
            <v>MSB</v>
          </cell>
          <cell r="Q656" t="str">
            <v>PP-GPDT-4A</v>
          </cell>
          <cell r="R656">
            <v>1</v>
          </cell>
          <cell r="T656">
            <v>20</v>
          </cell>
        </row>
        <row r="657">
          <cell r="B657" t="str">
            <v>PP-GPDT-4A</v>
          </cell>
          <cell r="C657" t="str">
            <v>Ema Kubovová</v>
          </cell>
          <cell r="D657">
            <v>915071690</v>
          </cell>
          <cell r="E657" t="str">
            <v>emakubovova2@gmail.com</v>
          </cell>
          <cell r="F657" t="str">
            <v>K</v>
          </cell>
          <cell r="G657" t="str">
            <v>z</v>
          </cell>
          <cell r="H657">
            <v>44984</v>
          </cell>
          <cell r="L657" t="str">
            <v>T</v>
          </cell>
          <cell r="Q657" t="str">
            <v>PP-GPDT-4A</v>
          </cell>
          <cell r="R657">
            <v>1</v>
          </cell>
          <cell r="T657">
            <v>20</v>
          </cell>
        </row>
        <row r="658">
          <cell r="B658" t="str">
            <v>PP-GPDT-BS-5F (5r)</v>
          </cell>
          <cell r="C658" t="str">
            <v>Kristína Strelová</v>
          </cell>
          <cell r="D658">
            <v>940642742</v>
          </cell>
          <cell r="E658" t="str">
            <v>kika.strelova@gmail.com</v>
          </cell>
          <cell r="F658" t="str">
            <v>K</v>
          </cell>
          <cell r="G658" t="str">
            <v>z</v>
          </cell>
          <cell r="H658">
            <v>44987</v>
          </cell>
          <cell r="I658" t="str">
            <v>AUG</v>
          </cell>
          <cell r="J658" t="str">
            <v>JUL</v>
          </cell>
          <cell r="L658" t="str">
            <v>T</v>
          </cell>
          <cell r="M658" t="str">
            <v>MSB</v>
          </cell>
          <cell r="N658" t="str">
            <v>F</v>
          </cell>
          <cell r="O658" t="str">
            <v>2S</v>
          </cell>
          <cell r="Q658" t="str">
            <v>PP-GPDT-BS-5F (5r)</v>
          </cell>
          <cell r="R658">
            <v>1</v>
          </cell>
          <cell r="T658">
            <v>20</v>
          </cell>
        </row>
        <row r="659">
          <cell r="B659" t="str">
            <v>PP-GPDT-OKT A</v>
          </cell>
          <cell r="C659" t="str">
            <v>Laura Lauffová</v>
          </cell>
          <cell r="D659">
            <v>902437158</v>
          </cell>
          <cell r="E659" t="str">
            <v>laura.lauffova@gmail.com</v>
          </cell>
          <cell r="F659" t="str">
            <v>K</v>
          </cell>
          <cell r="G659" t="str">
            <v>z</v>
          </cell>
          <cell r="H659">
            <v>44984</v>
          </cell>
          <cell r="I659" t="str">
            <v>JUN</v>
          </cell>
          <cell r="J659" t="str">
            <v>JUN</v>
          </cell>
          <cell r="K659" t="str">
            <v>MAJ</v>
          </cell>
          <cell r="L659" t="str">
            <v xml:space="preserve">TABLO </v>
          </cell>
          <cell r="M659" t="str">
            <v>MSB</v>
          </cell>
          <cell r="N659" t="str">
            <v>F</v>
          </cell>
          <cell r="O659" t="str">
            <v>PD</v>
          </cell>
          <cell r="Q659" t="str">
            <v>PP-GPDT-OKT A</v>
          </cell>
          <cell r="R659">
            <v>1</v>
          </cell>
          <cell r="T659">
            <v>0</v>
          </cell>
        </row>
        <row r="660">
          <cell r="B660" t="str">
            <v>PP-GPDT-OKT B</v>
          </cell>
          <cell r="C660" t="str">
            <v>Juraj Adamkovič</v>
          </cell>
          <cell r="D660">
            <v>907321976</v>
          </cell>
          <cell r="E660" t="str">
            <v>juraj.adamkovic66@gmail.com</v>
          </cell>
          <cell r="F660" t="str">
            <v>K</v>
          </cell>
          <cell r="G660" t="str">
            <v>z</v>
          </cell>
          <cell r="H660">
            <v>44987</v>
          </cell>
          <cell r="I660" t="str">
            <v>MAJ</v>
          </cell>
          <cell r="J660" t="str">
            <v>JUN</v>
          </cell>
          <cell r="L660" t="str">
            <v>T</v>
          </cell>
          <cell r="M660" t="str">
            <v>MSB</v>
          </cell>
          <cell r="N660" t="str">
            <v>F</v>
          </cell>
          <cell r="Q660" t="str">
            <v>PP-GPDT-OKT B</v>
          </cell>
          <cell r="R660">
            <v>1</v>
          </cell>
          <cell r="T660">
            <v>20</v>
          </cell>
        </row>
        <row r="661">
          <cell r="B661" t="str">
            <v>PP-GsvJPII-4A</v>
          </cell>
          <cell r="C661" t="str">
            <v>Ema Miždošová</v>
          </cell>
          <cell r="D661">
            <v>949808880</v>
          </cell>
          <cell r="E661" t="str">
            <v>emamizdosova@gmail.com</v>
          </cell>
          <cell r="F661" t="str">
            <v>K</v>
          </cell>
          <cell r="G661" t="str">
            <v>z</v>
          </cell>
          <cell r="H661">
            <v>44985</v>
          </cell>
          <cell r="I661" t="str">
            <v>JUN</v>
          </cell>
          <cell r="J661" t="str">
            <v>MAJ</v>
          </cell>
          <cell r="K661" t="str">
            <v>MAJ</v>
          </cell>
          <cell r="L661" t="str">
            <v>T</v>
          </cell>
          <cell r="M661" t="str">
            <v>MSB</v>
          </cell>
          <cell r="O661" t="str">
            <v>PD</v>
          </cell>
          <cell r="Q661" t="str">
            <v>PP-GsvJPII-4A</v>
          </cell>
          <cell r="R661">
            <v>1</v>
          </cell>
          <cell r="T661">
            <v>20</v>
          </cell>
        </row>
        <row r="662">
          <cell r="B662" t="str">
            <v>PP-HS-SOS-4A</v>
          </cell>
          <cell r="C662" t="str">
            <v>Aneta Višňovská</v>
          </cell>
          <cell r="D662">
            <v>944555256</v>
          </cell>
          <cell r="E662" t="str">
            <v>anettteddy@gmail.com</v>
          </cell>
          <cell r="F662" t="str">
            <v/>
          </cell>
          <cell r="G662" t="str">
            <v/>
          </cell>
          <cell r="L662" t="str">
            <v>T</v>
          </cell>
          <cell r="Q662" t="str">
            <v/>
          </cell>
          <cell r="R662">
            <v>0</v>
          </cell>
          <cell r="T662">
            <v>20</v>
          </cell>
        </row>
        <row r="663">
          <cell r="B663" t="str">
            <v>PP-OA-4A</v>
          </cell>
          <cell r="C663" t="str">
            <v>Monika Miškovičová</v>
          </cell>
          <cell r="D663">
            <v>948005691</v>
          </cell>
          <cell r="E663" t="str">
            <v>miskovicovam2@gmail.com</v>
          </cell>
          <cell r="F663" t="str">
            <v>K</v>
          </cell>
          <cell r="G663" t="str">
            <v>z</v>
          </cell>
          <cell r="H663">
            <v>44985</v>
          </cell>
          <cell r="I663" t="str">
            <v>MAR</v>
          </cell>
          <cell r="J663" t="str">
            <v>APR</v>
          </cell>
          <cell r="K663" t="str">
            <v>MAR</v>
          </cell>
          <cell r="L663" t="str">
            <v>T</v>
          </cell>
          <cell r="M663" t="str">
            <v>MSB</v>
          </cell>
          <cell r="N663" t="str">
            <v>F</v>
          </cell>
          <cell r="Q663" t="str">
            <v>PP-OA-4A</v>
          </cell>
          <cell r="R663">
            <v>1</v>
          </cell>
          <cell r="T663">
            <v>20</v>
          </cell>
        </row>
        <row r="664">
          <cell r="B664" t="str">
            <v>PP-OA-4B</v>
          </cell>
          <cell r="C664" t="str">
            <v>Barbora Zadrošová</v>
          </cell>
          <cell r="D664">
            <v>948653880</v>
          </cell>
          <cell r="E664" t="str">
            <v>zadrosovab@gmail.com</v>
          </cell>
          <cell r="F664" t="str">
            <v>K</v>
          </cell>
          <cell r="G664" t="str">
            <v>z</v>
          </cell>
          <cell r="H664">
            <v>44987</v>
          </cell>
          <cell r="I664" t="str">
            <v>MAJ</v>
          </cell>
          <cell r="J664" t="str">
            <v>JUN</v>
          </cell>
          <cell r="L664" t="str">
            <v>T</v>
          </cell>
          <cell r="N664" t="str">
            <v>F</v>
          </cell>
          <cell r="Q664" t="str">
            <v>PP-OA-4B</v>
          </cell>
          <cell r="R664">
            <v>1</v>
          </cell>
          <cell r="T664">
            <v>20</v>
          </cell>
        </row>
        <row r="665">
          <cell r="B665" t="str">
            <v>PP-OA-4C</v>
          </cell>
          <cell r="C665" t="str">
            <v>Katka Marušincová</v>
          </cell>
          <cell r="D665">
            <v>902609744</v>
          </cell>
          <cell r="E665" t="str">
            <v>katarinamar941@gmail.com</v>
          </cell>
          <cell r="F665" t="str">
            <v>K</v>
          </cell>
          <cell r="G665" t="str">
            <v>z</v>
          </cell>
          <cell r="H665">
            <v>44988</v>
          </cell>
          <cell r="I665" t="str">
            <v>MAj</v>
          </cell>
          <cell r="J665" t="str">
            <v>JUN</v>
          </cell>
          <cell r="K665" t="str">
            <v>MAJ</v>
          </cell>
          <cell r="L665" t="str">
            <v>T</v>
          </cell>
          <cell r="M665" t="str">
            <v>MSB</v>
          </cell>
          <cell r="N665" t="str">
            <v>F</v>
          </cell>
          <cell r="O665" t="str">
            <v>PD</v>
          </cell>
          <cell r="Q665" t="str">
            <v>PP-OA-4C</v>
          </cell>
          <cell r="R665">
            <v>1</v>
          </cell>
          <cell r="T665">
            <v>20</v>
          </cell>
        </row>
        <row r="666">
          <cell r="B666" t="str">
            <v>PP-SOSE-4A</v>
          </cell>
          <cell r="C666" t="str">
            <v>Dávid Šifra</v>
          </cell>
          <cell r="D666">
            <v>902705112</v>
          </cell>
          <cell r="E666" t="str">
            <v>davidsifra2004@gmail.com</v>
          </cell>
          <cell r="F666" t="str">
            <v>K</v>
          </cell>
          <cell r="G666" t="str">
            <v>z</v>
          </cell>
          <cell r="H666">
            <v>44987</v>
          </cell>
          <cell r="I666" t="str">
            <v>APR</v>
          </cell>
          <cell r="J666" t="str">
            <v>MAJ</v>
          </cell>
          <cell r="L666" t="str">
            <v>T</v>
          </cell>
          <cell r="M666" t="str">
            <v>MSB</v>
          </cell>
          <cell r="N666" t="str">
            <v>F</v>
          </cell>
          <cell r="Q666" t="str">
            <v>PP-SOSE-4A</v>
          </cell>
          <cell r="R666">
            <v>1</v>
          </cell>
          <cell r="T666">
            <v>20</v>
          </cell>
        </row>
        <row r="667">
          <cell r="B667" t="str">
            <v>PP-SOST-4A</v>
          </cell>
          <cell r="C667" t="str">
            <v>Robo Karas</v>
          </cell>
          <cell r="D667">
            <v>905977896</v>
          </cell>
          <cell r="E667" t="str">
            <v>robertkaras44@gmail.com</v>
          </cell>
          <cell r="F667" t="str">
            <v>K</v>
          </cell>
          <cell r="G667" t="str">
            <v>z</v>
          </cell>
          <cell r="H667">
            <v>44987</v>
          </cell>
          <cell r="I667" t="str">
            <v>JUN</v>
          </cell>
          <cell r="J667" t="str">
            <v>SEP</v>
          </cell>
          <cell r="L667" t="str">
            <v>T</v>
          </cell>
          <cell r="M667" t="str">
            <v>MSB</v>
          </cell>
          <cell r="Q667" t="str">
            <v>PP-SOST-4A</v>
          </cell>
          <cell r="R667">
            <v>1</v>
          </cell>
          <cell r="T667">
            <v>20</v>
          </cell>
        </row>
        <row r="668">
          <cell r="B668" t="str">
            <v>PP-SOST-4B</v>
          </cell>
          <cell r="C668" t="str">
            <v>Peter Funket</v>
          </cell>
          <cell r="D668">
            <v>903108600</v>
          </cell>
          <cell r="E668" t="str">
            <v>funket.peter@gmail.com</v>
          </cell>
          <cell r="F668" t="str">
            <v>K</v>
          </cell>
          <cell r="G668" t="str">
            <v>z</v>
          </cell>
          <cell r="H668">
            <v>44984</v>
          </cell>
          <cell r="I668" t="str">
            <v>MAj</v>
          </cell>
          <cell r="J668" t="str">
            <v>JUN</v>
          </cell>
          <cell r="L668" t="str">
            <v>T</v>
          </cell>
          <cell r="M668" t="str">
            <v>MSB</v>
          </cell>
          <cell r="N668" t="str">
            <v>F</v>
          </cell>
          <cell r="O668" t="str">
            <v>PD</v>
          </cell>
          <cell r="Q668" t="str">
            <v>PP-SOST-4B</v>
          </cell>
          <cell r="R668">
            <v>1</v>
          </cell>
          <cell r="T668">
            <v>20</v>
          </cell>
        </row>
        <row r="669">
          <cell r="B669" t="str">
            <v>PP-SOST-4C</v>
          </cell>
          <cell r="C669" t="str">
            <v xml:space="preserve">Branislav Soročína </v>
          </cell>
          <cell r="D669">
            <v>915165970</v>
          </cell>
          <cell r="E669" t="str">
            <v>branislavsorocina@gmail.com</v>
          </cell>
          <cell r="F669" t="str">
            <v>K</v>
          </cell>
          <cell r="G669" t="str">
            <v>z</v>
          </cell>
          <cell r="H669">
            <v>44980</v>
          </cell>
          <cell r="I669" t="str">
            <v>MAJ</v>
          </cell>
          <cell r="J669" t="str">
            <v>SEP</v>
          </cell>
          <cell r="K669" t="str">
            <v>MAJ</v>
          </cell>
          <cell r="L669" t="str">
            <v>T</v>
          </cell>
          <cell r="M669" t="str">
            <v>SB B</v>
          </cell>
          <cell r="Q669" t="str">
            <v>PP-SOST-4C</v>
          </cell>
          <cell r="R669">
            <v>1</v>
          </cell>
          <cell r="T669">
            <v>20</v>
          </cell>
        </row>
        <row r="670">
          <cell r="B670" t="str">
            <v>PP-SOST-4C</v>
          </cell>
          <cell r="C670" t="str">
            <v>Tomáš Jerdonek</v>
          </cell>
          <cell r="D670">
            <v>902535104</v>
          </cell>
          <cell r="E670" t="str">
            <v>0908908908t@gmail.com</v>
          </cell>
          <cell r="F670" t="str">
            <v>K</v>
          </cell>
          <cell r="G670" t="str">
            <v>z</v>
          </cell>
          <cell r="H670">
            <v>44980</v>
          </cell>
          <cell r="L670" t="str">
            <v>T</v>
          </cell>
          <cell r="Q670" t="str">
            <v>PP-SOST-4C</v>
          </cell>
          <cell r="R670">
            <v>1</v>
          </cell>
          <cell r="T670">
            <v>20</v>
          </cell>
        </row>
        <row r="671">
          <cell r="B671" t="str">
            <v>PP-SPORT-4G</v>
          </cell>
          <cell r="C671" t="str">
            <v>Tímea Slivková</v>
          </cell>
          <cell r="D671">
            <v>915046053</v>
          </cell>
          <cell r="E671" t="str">
            <v>timeaslivkova53@gmail.com</v>
          </cell>
          <cell r="F671" t="str">
            <v>K</v>
          </cell>
          <cell r="G671" t="str">
            <v>z</v>
          </cell>
          <cell r="H671">
            <v>44984</v>
          </cell>
          <cell r="I671" t="str">
            <v>MAJ</v>
          </cell>
          <cell r="J671" t="str">
            <v>JUN</v>
          </cell>
          <cell r="K671" t="str">
            <v>MAJ</v>
          </cell>
          <cell r="L671" t="str">
            <v>T</v>
          </cell>
          <cell r="M671" t="str">
            <v>MSb</v>
          </cell>
          <cell r="N671" t="str">
            <v>F</v>
          </cell>
          <cell r="O671" t="str">
            <v>PD</v>
          </cell>
          <cell r="Q671" t="str">
            <v>PP-SPORT-4G</v>
          </cell>
          <cell r="R671">
            <v>1</v>
          </cell>
          <cell r="T671">
            <v>20</v>
          </cell>
        </row>
        <row r="672">
          <cell r="B672" t="str">
            <v>PP-SPORT-4M</v>
          </cell>
          <cell r="C672" t="str">
            <v>Jana Neupauerová</v>
          </cell>
          <cell r="D672">
            <v>948958415</v>
          </cell>
          <cell r="E672" t="str">
            <v>jana.neupauerova2005@gmail.com</v>
          </cell>
          <cell r="F672" t="str">
            <v>K</v>
          </cell>
          <cell r="G672" t="str">
            <v>z</v>
          </cell>
          <cell r="H672">
            <v>44981</v>
          </cell>
          <cell r="I672" t="str">
            <v>JUN</v>
          </cell>
          <cell r="J672" t="str">
            <v>JUL</v>
          </cell>
          <cell r="K672" t="str">
            <v>JUN</v>
          </cell>
          <cell r="L672" t="str">
            <v>T</v>
          </cell>
          <cell r="M672" t="str">
            <v>MSB</v>
          </cell>
          <cell r="N672" t="str">
            <v>F</v>
          </cell>
          <cell r="Q672" t="str">
            <v>PP-SPORT-4M</v>
          </cell>
          <cell r="R672">
            <v>1</v>
          </cell>
          <cell r="T672">
            <v>20</v>
          </cell>
        </row>
        <row r="673">
          <cell r="B673" t="str">
            <v>PP-SPS-4ES</v>
          </cell>
          <cell r="C673" t="str">
            <v>Lukáš Repaský</v>
          </cell>
          <cell r="D673">
            <v>902457773</v>
          </cell>
          <cell r="E673" t="str">
            <v>lukasrepasky7250@gmail.com</v>
          </cell>
          <cell r="F673" t="str">
            <v>K</v>
          </cell>
          <cell r="G673" t="str">
            <v>z</v>
          </cell>
          <cell r="H673">
            <v>45016</v>
          </cell>
          <cell r="I673" t="str">
            <v>JUN</v>
          </cell>
          <cell r="J673" t="str">
            <v>JUN</v>
          </cell>
          <cell r="L673" t="str">
            <v xml:space="preserve">TABLO </v>
          </cell>
          <cell r="M673" t="str">
            <v>MSB</v>
          </cell>
          <cell r="N673" t="str">
            <v>F</v>
          </cell>
          <cell r="Q673" t="str">
            <v>PP-SPS-4ES</v>
          </cell>
          <cell r="R673">
            <v>1</v>
          </cell>
          <cell r="T673">
            <v>0</v>
          </cell>
        </row>
        <row r="674">
          <cell r="B674" t="str">
            <v>PP-SPS-4MA</v>
          </cell>
          <cell r="C674" t="str">
            <v>Michael Šeliga</v>
          </cell>
          <cell r="D674">
            <v>902075422</v>
          </cell>
          <cell r="E674" t="str">
            <v>seligamichael1@gmail.com</v>
          </cell>
          <cell r="F674" t="str">
            <v>K</v>
          </cell>
          <cell r="G674" t="str">
            <v>z</v>
          </cell>
          <cell r="H674">
            <v>44986</v>
          </cell>
          <cell r="I674" t="str">
            <v>APR</v>
          </cell>
          <cell r="J674" t="str">
            <v>APR</v>
          </cell>
          <cell r="L674" t="str">
            <v>T</v>
          </cell>
          <cell r="M674" t="str">
            <v>MSB</v>
          </cell>
          <cell r="N674" t="str">
            <v>F</v>
          </cell>
          <cell r="O674" t="str">
            <v>2S</v>
          </cell>
          <cell r="Q674" t="str">
            <v>PP-SPS-4MA</v>
          </cell>
          <cell r="R674">
            <v>1</v>
          </cell>
          <cell r="T674">
            <v>20</v>
          </cell>
        </row>
        <row r="675">
          <cell r="B675" t="str">
            <v>PP-SPS-4SA</v>
          </cell>
          <cell r="C675" t="str">
            <v>Samuel Michal Siman</v>
          </cell>
          <cell r="D675">
            <v>911479705</v>
          </cell>
          <cell r="E675" t="str">
            <v>samuelsiman2005@gmail.com</v>
          </cell>
          <cell r="F675" t="str">
            <v>K</v>
          </cell>
          <cell r="G675" t="str">
            <v>z</v>
          </cell>
          <cell r="H675">
            <v>44981</v>
          </cell>
          <cell r="I675" t="str">
            <v>MAR</v>
          </cell>
          <cell r="J675" t="str">
            <v>APR</v>
          </cell>
          <cell r="K675" t="str">
            <v>MAR</v>
          </cell>
          <cell r="L675" t="str">
            <v>T</v>
          </cell>
          <cell r="M675" t="str">
            <v>MSB</v>
          </cell>
          <cell r="O675" t="str">
            <v>PD</v>
          </cell>
          <cell r="Q675" t="str">
            <v>PP-SPS-4SA</v>
          </cell>
          <cell r="R675">
            <v>1</v>
          </cell>
          <cell r="T675">
            <v>20</v>
          </cell>
        </row>
        <row r="676">
          <cell r="B676" t="str">
            <v>PP-SZS-4A</v>
          </cell>
          <cell r="C676" t="str">
            <v>Stanka Neupauerová</v>
          </cell>
          <cell r="D676">
            <v>950668252</v>
          </cell>
          <cell r="E676" t="str">
            <v>stanislava.neupeuerova@szspp.sk</v>
          </cell>
          <cell r="F676" t="str">
            <v>K</v>
          </cell>
          <cell r="G676" t="str">
            <v>z</v>
          </cell>
          <cell r="I676" t="str">
            <v>MAR</v>
          </cell>
          <cell r="J676" t="str">
            <v>MAR</v>
          </cell>
          <cell r="K676" t="str">
            <v>MAR</v>
          </cell>
          <cell r="L676" t="str">
            <v>T</v>
          </cell>
          <cell r="M676" t="str">
            <v>MSB</v>
          </cell>
          <cell r="N676" t="str">
            <v>F</v>
          </cell>
          <cell r="O676" t="str">
            <v>PD</v>
          </cell>
          <cell r="Q676" t="str">
            <v>PP-SZS-4A</v>
          </cell>
          <cell r="R676">
            <v>1</v>
          </cell>
          <cell r="T676">
            <v>20</v>
          </cell>
        </row>
        <row r="677">
          <cell r="B677" t="str">
            <v>PP-SZS-4B</v>
          </cell>
          <cell r="C677" t="str">
            <v>Klaudia Majerčáková</v>
          </cell>
          <cell r="D677">
            <v>915549083</v>
          </cell>
          <cell r="E677" t="str">
            <v>klaudiabosska52@gmail.com</v>
          </cell>
          <cell r="F677" t="str">
            <v>K</v>
          </cell>
          <cell r="G677" t="str">
            <v>z</v>
          </cell>
          <cell r="H677">
            <v>44979</v>
          </cell>
          <cell r="I677" t="str">
            <v>JUN</v>
          </cell>
          <cell r="J677" t="str">
            <v>JUL</v>
          </cell>
          <cell r="K677" t="str">
            <v>JUN</v>
          </cell>
          <cell r="L677" t="str">
            <v>T</v>
          </cell>
          <cell r="M677" t="str">
            <v>MSB</v>
          </cell>
          <cell r="N677" t="str">
            <v>F</v>
          </cell>
          <cell r="O677" t="str">
            <v>PD</v>
          </cell>
          <cell r="Q677" t="str">
            <v>PP-SZS-4B</v>
          </cell>
          <cell r="R677">
            <v>1</v>
          </cell>
          <cell r="T677">
            <v>20</v>
          </cell>
        </row>
        <row r="678">
          <cell r="B678" t="str">
            <v>PP-TA-4B</v>
          </cell>
          <cell r="C678" t="str">
            <v>Martina Sekeráková</v>
          </cell>
          <cell r="D678">
            <v>908639177</v>
          </cell>
          <cell r="E678" t="str">
            <v>sekerakovamartina05@gmail.com</v>
          </cell>
          <cell r="F678" t="str">
            <v>K</v>
          </cell>
          <cell r="G678" t="str">
            <v>z</v>
          </cell>
          <cell r="H678">
            <v>44980</v>
          </cell>
          <cell r="I678" t="str">
            <v>SEP</v>
          </cell>
          <cell r="J678" t="str">
            <v>=</v>
          </cell>
          <cell r="L678" t="str">
            <v>T</v>
          </cell>
          <cell r="M678" t="str">
            <v>MSB</v>
          </cell>
          <cell r="Q678" t="str">
            <v>PP-TA-4B</v>
          </cell>
          <cell r="R678">
            <v>1</v>
          </cell>
          <cell r="T678">
            <v>20</v>
          </cell>
        </row>
        <row r="679">
          <cell r="B679" t="str">
            <v>PP-TA-4B</v>
          </cell>
          <cell r="C679" t="str">
            <v>Filip Navrátil</v>
          </cell>
          <cell r="D679">
            <v>944484721</v>
          </cell>
          <cell r="E679" t="str">
            <v>filipnavratil9@gmail.com</v>
          </cell>
          <cell r="F679" t="str">
            <v>K</v>
          </cell>
          <cell r="G679" t="str">
            <v>z</v>
          </cell>
          <cell r="L679" t="str">
            <v>T</v>
          </cell>
          <cell r="Q679" t="str">
            <v>PP-TA-4B</v>
          </cell>
          <cell r="R679">
            <v>1</v>
          </cell>
          <cell r="T679">
            <v>20</v>
          </cell>
        </row>
        <row r="680">
          <cell r="B680" t="str">
            <v>PP-TA-4C</v>
          </cell>
          <cell r="C680" t="str">
            <v>Radka Laufová</v>
          </cell>
          <cell r="D680">
            <v>944506689</v>
          </cell>
          <cell r="E680" t="str">
            <v>laufovaradka@gmail.com</v>
          </cell>
          <cell r="F680" t="str">
            <v>K</v>
          </cell>
          <cell r="G680" t="str">
            <v>z</v>
          </cell>
          <cell r="H680">
            <v>44980</v>
          </cell>
          <cell r="I680" t="str">
            <v>MAJ</v>
          </cell>
          <cell r="J680" t="str">
            <v>JUN</v>
          </cell>
          <cell r="L680" t="str">
            <v>T</v>
          </cell>
          <cell r="M680" t="str">
            <v>MSB</v>
          </cell>
          <cell r="N680" t="str">
            <v>F</v>
          </cell>
          <cell r="Q680" t="str">
            <v>PP-TA-4C</v>
          </cell>
          <cell r="R680">
            <v>1</v>
          </cell>
          <cell r="T680">
            <v>20</v>
          </cell>
        </row>
        <row r="681">
          <cell r="B681" t="str">
            <v>PP-TA-4D</v>
          </cell>
          <cell r="C681" t="str">
            <v>Chiara Kubičková</v>
          </cell>
          <cell r="D681">
            <v>907229895</v>
          </cell>
          <cell r="E681" t="str">
            <v>chiarakubickova@gmail.com</v>
          </cell>
          <cell r="F681" t="str">
            <v>K</v>
          </cell>
          <cell r="G681" t="str">
            <v>z</v>
          </cell>
          <cell r="H681">
            <v>44981</v>
          </cell>
          <cell r="I681" t="str">
            <v>MAJ</v>
          </cell>
          <cell r="J681" t="str">
            <v>JUN</v>
          </cell>
          <cell r="L681" t="str">
            <v>T</v>
          </cell>
          <cell r="Q681" t="str">
            <v>PP-TA-4D</v>
          </cell>
          <cell r="R681">
            <v>1</v>
          </cell>
          <cell r="T681">
            <v>20</v>
          </cell>
        </row>
        <row r="682">
          <cell r="B682" t="str">
            <v>Pruske-SOS-4Z</v>
          </cell>
          <cell r="C682" t="str">
            <v>Katarína Bakayová</v>
          </cell>
          <cell r="D682">
            <v>903862839</v>
          </cell>
          <cell r="E682" t="str">
            <v>bakayovak@gmail.com</v>
          </cell>
          <cell r="F682" t="str">
            <v>K</v>
          </cell>
          <cell r="G682" t="str">
            <v>z</v>
          </cell>
          <cell r="H682">
            <v>44964</v>
          </cell>
          <cell r="I682" t="str">
            <v>SEP</v>
          </cell>
          <cell r="J682" t="str">
            <v>SEP</v>
          </cell>
          <cell r="K682" t="str">
            <v>SEP</v>
          </cell>
          <cell r="L682" t="str">
            <v>T</v>
          </cell>
          <cell r="M682" t="str">
            <v>MSB</v>
          </cell>
          <cell r="Q682" t="str">
            <v>Pruske-SOS-4Z</v>
          </cell>
          <cell r="R682">
            <v>1</v>
          </cell>
          <cell r="T682">
            <v>20</v>
          </cell>
        </row>
        <row r="683">
          <cell r="B683" t="str">
            <v>Pruske-SOS-4Z</v>
          </cell>
          <cell r="C683" t="str">
            <v>Ella Kováčiková</v>
          </cell>
          <cell r="D683">
            <v>919369693</v>
          </cell>
          <cell r="E683" t="str">
            <v>ellakovacikova@gmail.com</v>
          </cell>
          <cell r="F683" t="str">
            <v>K</v>
          </cell>
          <cell r="G683" t="str">
            <v>z</v>
          </cell>
          <cell r="L683" t="str">
            <v>T</v>
          </cell>
          <cell r="Q683" t="str">
            <v>Pruske-SOS-4Z</v>
          </cell>
          <cell r="R683">
            <v>1</v>
          </cell>
          <cell r="T683">
            <v>20</v>
          </cell>
        </row>
        <row r="684">
          <cell r="B684" t="str">
            <v>PU-GYM-4A</v>
          </cell>
          <cell r="C684" t="str">
            <v>Renáta Pleváková</v>
          </cell>
          <cell r="D684">
            <v>949823077</v>
          </cell>
          <cell r="E684" t="str">
            <v>plevakova17@gmail.com</v>
          </cell>
          <cell r="F684" t="str">
            <v>K</v>
          </cell>
          <cell r="G684" t="str">
            <v>z</v>
          </cell>
          <cell r="H684">
            <v>44968</v>
          </cell>
          <cell r="I684" t="str">
            <v>MAJ</v>
          </cell>
          <cell r="J684" t="str">
            <v>JUN</v>
          </cell>
          <cell r="L684" t="str">
            <v>T</v>
          </cell>
          <cell r="O684" t="str">
            <v>2S</v>
          </cell>
          <cell r="Q684" t="str">
            <v>PU-GYM-4A</v>
          </cell>
          <cell r="R684">
            <v>1</v>
          </cell>
          <cell r="T684">
            <v>20</v>
          </cell>
        </row>
        <row r="685">
          <cell r="B685" t="str">
            <v>PU-GYM-4B</v>
          </cell>
          <cell r="C685" t="str">
            <v>Filip Figúr</v>
          </cell>
          <cell r="D685">
            <v>949575363</v>
          </cell>
          <cell r="E685" t="str">
            <v>filipfigur@gmail.com</v>
          </cell>
          <cell r="F685" t="str">
            <v>K</v>
          </cell>
          <cell r="G685" t="str">
            <v>z</v>
          </cell>
          <cell r="H685">
            <v>44968</v>
          </cell>
          <cell r="I685" t="str">
            <v>MAJ</v>
          </cell>
          <cell r="J685" t="str">
            <v>JUN</v>
          </cell>
          <cell r="L685" t="str">
            <v>T</v>
          </cell>
          <cell r="M685" t="str">
            <v>MSB</v>
          </cell>
          <cell r="Q685" t="str">
            <v>PU-GYM-4B</v>
          </cell>
          <cell r="R685">
            <v>1</v>
          </cell>
          <cell r="T685">
            <v>20</v>
          </cell>
        </row>
        <row r="686">
          <cell r="B686" t="str">
            <v>PU-GYM-OKT</v>
          </cell>
          <cell r="C686" t="str">
            <v>Nikola Kučíková</v>
          </cell>
          <cell r="D686">
            <v>940365183</v>
          </cell>
          <cell r="E686" t="str">
            <v>nika.kucikovaaa@gmail.com</v>
          </cell>
          <cell r="F686" t="str">
            <v>K</v>
          </cell>
          <cell r="G686" t="str">
            <v>z</v>
          </cell>
          <cell r="H686">
            <v>44967</v>
          </cell>
          <cell r="I686" t="str">
            <v>APR</v>
          </cell>
          <cell r="J686" t="str">
            <v>APR</v>
          </cell>
          <cell r="K686" t="str">
            <v>MAJ</v>
          </cell>
          <cell r="L686" t="str">
            <v>T</v>
          </cell>
          <cell r="M686" t="str">
            <v>MSB</v>
          </cell>
          <cell r="N686" t="str">
            <v>F</v>
          </cell>
          <cell r="Q686" t="str">
            <v>PU-GYM-OKT</v>
          </cell>
          <cell r="R686">
            <v>1</v>
          </cell>
          <cell r="T686">
            <v>20</v>
          </cell>
        </row>
        <row r="687">
          <cell r="B687" t="str">
            <v>PU-OAS-4A</v>
          </cell>
          <cell r="C687" t="str">
            <v>Tamara Miškechová</v>
          </cell>
          <cell r="D687">
            <v>944500599</v>
          </cell>
          <cell r="E687" t="str">
            <v>tamaramiskechova28@gmail.com</v>
          </cell>
          <cell r="F687" t="str">
            <v>K</v>
          </cell>
          <cell r="G687" t="str">
            <v>z</v>
          </cell>
          <cell r="H687">
            <v>44967</v>
          </cell>
          <cell r="I687" t="str">
            <v>APR</v>
          </cell>
          <cell r="J687" t="str">
            <v>MAj</v>
          </cell>
          <cell r="L687" t="str">
            <v>T</v>
          </cell>
          <cell r="M687" t="str">
            <v>MSB</v>
          </cell>
          <cell r="N687" t="str">
            <v>F</v>
          </cell>
          <cell r="Q687" t="str">
            <v>PU-OAS-4A</v>
          </cell>
          <cell r="R687">
            <v>1</v>
          </cell>
          <cell r="T687">
            <v>20</v>
          </cell>
        </row>
        <row r="688">
          <cell r="B688" t="str">
            <v>PU-OAS-5HA (5r)</v>
          </cell>
          <cell r="C688" t="str">
            <v>Barbora Ganátová</v>
          </cell>
          <cell r="D688">
            <v>948710965</v>
          </cell>
          <cell r="E688" t="str">
            <v>barca.ganatova@gmail.com</v>
          </cell>
          <cell r="F688" t="str">
            <v>K</v>
          </cell>
          <cell r="G688" t="str">
            <v>z</v>
          </cell>
          <cell r="H688">
            <v>44967</v>
          </cell>
          <cell r="I688" t="str">
            <v>JUN</v>
          </cell>
          <cell r="J688" t="str">
            <v>JUL</v>
          </cell>
          <cell r="L688" t="str">
            <v>T</v>
          </cell>
          <cell r="M688" t="str">
            <v>MSB</v>
          </cell>
          <cell r="Q688" t="str">
            <v>PU-OAS-5HA (5r)</v>
          </cell>
          <cell r="R688">
            <v>1</v>
          </cell>
          <cell r="T688">
            <v>20</v>
          </cell>
        </row>
        <row r="689">
          <cell r="B689" t="str">
            <v>PU-SOSIK-4A</v>
          </cell>
          <cell r="C689" t="str">
            <v>Erik Chubada</v>
          </cell>
          <cell r="D689">
            <v>951843610</v>
          </cell>
          <cell r="E689" t="str">
            <v>nufko796@gmail.com</v>
          </cell>
          <cell r="F689" t="str">
            <v>K</v>
          </cell>
          <cell r="G689" t="str">
            <v>z</v>
          </cell>
          <cell r="H689">
            <v>45008</v>
          </cell>
          <cell r="I689" t="str">
            <v>JUN</v>
          </cell>
          <cell r="J689" t="str">
            <v>JUL</v>
          </cell>
          <cell r="L689" t="str">
            <v>T</v>
          </cell>
          <cell r="Q689" t="str">
            <v>PU-SOSIK-4A</v>
          </cell>
          <cell r="R689">
            <v>1</v>
          </cell>
          <cell r="T689">
            <v>20</v>
          </cell>
        </row>
        <row r="690">
          <cell r="B690" t="str">
            <v>PU-SOSIK-4A</v>
          </cell>
          <cell r="C690" t="str">
            <v>Martin Špánik</v>
          </cell>
          <cell r="D690">
            <v>948718283</v>
          </cell>
          <cell r="E690" t="str">
            <v>mato500nasf@gmail.com</v>
          </cell>
          <cell r="F690" t="str">
            <v>K</v>
          </cell>
          <cell r="G690" t="str">
            <v>z</v>
          </cell>
          <cell r="H690">
            <v>45008</v>
          </cell>
          <cell r="L690" t="str">
            <v>T</v>
          </cell>
          <cell r="Q690" t="str">
            <v>PU-SOSIK-4A</v>
          </cell>
          <cell r="R690">
            <v>1</v>
          </cell>
          <cell r="T690">
            <v>20</v>
          </cell>
        </row>
        <row r="691">
          <cell r="B691" t="str">
            <v>RA-GYM-4A</v>
          </cell>
          <cell r="C691" t="str">
            <v>Letícia Ďuráková</v>
          </cell>
          <cell r="D691">
            <v>940134221</v>
          </cell>
          <cell r="E691" t="str">
            <v>durakova.leti@gmail.com</v>
          </cell>
          <cell r="F691" t="str">
            <v>K</v>
          </cell>
          <cell r="G691" t="str">
            <v>z</v>
          </cell>
          <cell r="H691">
            <v>45006</v>
          </cell>
          <cell r="I691" t="str">
            <v>APR</v>
          </cell>
          <cell r="J691" t="str">
            <v>MAJ</v>
          </cell>
          <cell r="K691" t="str">
            <v>APR</v>
          </cell>
          <cell r="L691" t="str">
            <v>T</v>
          </cell>
          <cell r="M691" t="str">
            <v>MSB</v>
          </cell>
          <cell r="N691" t="str">
            <v>F_gergely</v>
          </cell>
          <cell r="O691" t="str">
            <v>PD</v>
          </cell>
          <cell r="P691" t="str">
            <v>áno</v>
          </cell>
          <cell r="Q691" t="str">
            <v>RA-GYM-4A</v>
          </cell>
          <cell r="R691">
            <v>1</v>
          </cell>
          <cell r="T691">
            <v>20</v>
          </cell>
        </row>
        <row r="692">
          <cell r="B692" t="str">
            <v>RA-GYM-4A</v>
          </cell>
          <cell r="C692" t="str">
            <v>Bibiana Koošová</v>
          </cell>
          <cell r="D692">
            <v>918386726</v>
          </cell>
          <cell r="E692" t="str">
            <v>bibiko885@gmail.com</v>
          </cell>
          <cell r="F692" t="str">
            <v>K</v>
          </cell>
          <cell r="G692" t="str">
            <v>z</v>
          </cell>
          <cell r="L692" t="str">
            <v>T</v>
          </cell>
          <cell r="Q692" t="str">
            <v>RA-GYM-4A</v>
          </cell>
          <cell r="R692">
            <v>1</v>
          </cell>
          <cell r="T692">
            <v>20</v>
          </cell>
        </row>
        <row r="693">
          <cell r="B693" t="str">
            <v>RJC-GYM-5A (5r)</v>
          </cell>
          <cell r="C693" t="str">
            <v xml:space="preserve">Sára Korpová </v>
          </cell>
          <cell r="D693">
            <v>949109776</v>
          </cell>
          <cell r="E693" t="str">
            <v>sarakorpova2004@gmail.com</v>
          </cell>
          <cell r="F693" t="str">
            <v/>
          </cell>
          <cell r="G693" t="str">
            <v>z</v>
          </cell>
          <cell r="H693">
            <v>45195</v>
          </cell>
          <cell r="I693" t="str">
            <v>SEP</v>
          </cell>
          <cell r="J693" t="str">
            <v>SEP</v>
          </cell>
          <cell r="K693" t="str">
            <v>SEP</v>
          </cell>
          <cell r="L693" t="str">
            <v>T</v>
          </cell>
          <cell r="Q693" t="str">
            <v>RJC-GYM-5A (5r)</v>
          </cell>
          <cell r="R693">
            <v>1</v>
          </cell>
          <cell r="T693">
            <v>20</v>
          </cell>
        </row>
        <row r="694">
          <cell r="B694" t="str">
            <v>RJC-GYM-5A (5r)</v>
          </cell>
          <cell r="C694" t="str">
            <v>Kristína Vričanová</v>
          </cell>
          <cell r="D694">
            <v>918301435</v>
          </cell>
          <cell r="E694" t="str">
            <v>kristinavricanova@gmail.com</v>
          </cell>
          <cell r="F694" t="str">
            <v/>
          </cell>
          <cell r="G694" t="str">
            <v>z</v>
          </cell>
          <cell r="L694" t="str">
            <v>T</v>
          </cell>
          <cell r="Q694" t="str">
            <v>RJC-GYM-5A (5r)</v>
          </cell>
          <cell r="R694">
            <v>1</v>
          </cell>
          <cell r="T694">
            <v>20</v>
          </cell>
        </row>
        <row r="695">
          <cell r="B695" t="str">
            <v>RK-GSA-OKT</v>
          </cell>
          <cell r="C695" t="str">
            <v>Paulína Mrvová</v>
          </cell>
          <cell r="D695">
            <v>904152510</v>
          </cell>
          <cell r="E695" t="str">
            <v>pmaula0@gmail.com</v>
          </cell>
          <cell r="F695" t="str">
            <v>K</v>
          </cell>
          <cell r="G695" t="str">
            <v>z</v>
          </cell>
          <cell r="H695">
            <v>44959</v>
          </cell>
          <cell r="I695" t="str">
            <v>MAR</v>
          </cell>
          <cell r="J695" t="str">
            <v>APR</v>
          </cell>
          <cell r="K695" t="str">
            <v>MAR</v>
          </cell>
          <cell r="L695" t="str">
            <v>T</v>
          </cell>
          <cell r="M695" t="str">
            <v>MSB</v>
          </cell>
          <cell r="O695" t="str">
            <v>PD</v>
          </cell>
          <cell r="Q695" t="str">
            <v>RK-GSA-OKT</v>
          </cell>
          <cell r="R695">
            <v>1</v>
          </cell>
          <cell r="T695">
            <v>20</v>
          </cell>
        </row>
        <row r="696">
          <cell r="B696" t="str">
            <v>RK-OA-4A</v>
          </cell>
          <cell r="C696" t="str">
            <v>Rebeka Dubovská</v>
          </cell>
          <cell r="D696">
            <v>915388737</v>
          </cell>
          <cell r="E696" t="str">
            <v>dubovska.rebeka@gmail.com</v>
          </cell>
          <cell r="F696" t="str">
            <v>K</v>
          </cell>
          <cell r="G696" t="str">
            <v>z</v>
          </cell>
          <cell r="H696">
            <v>44966</v>
          </cell>
          <cell r="I696" t="str">
            <v>MAJ</v>
          </cell>
          <cell r="J696" t="str">
            <v>JUN</v>
          </cell>
          <cell r="L696" t="str">
            <v>T</v>
          </cell>
          <cell r="Q696" t="str">
            <v>RK-OA-4A</v>
          </cell>
          <cell r="R696">
            <v>1</v>
          </cell>
          <cell r="T696">
            <v>20</v>
          </cell>
        </row>
        <row r="697">
          <cell r="B697" t="str">
            <v>RK-OA-4A</v>
          </cell>
          <cell r="C697" t="str">
            <v>Timea Nováková</v>
          </cell>
          <cell r="D697">
            <v>918257298</v>
          </cell>
          <cell r="E697" t="str">
            <v>timanovakk@gmail.com</v>
          </cell>
          <cell r="F697" t="str">
            <v>K</v>
          </cell>
          <cell r="G697" t="str">
            <v>z</v>
          </cell>
          <cell r="H697">
            <v>44966</v>
          </cell>
          <cell r="L697" t="str">
            <v>T</v>
          </cell>
          <cell r="Q697" t="str">
            <v>RK-OA-4A</v>
          </cell>
          <cell r="R697">
            <v>1</v>
          </cell>
          <cell r="T697">
            <v>20</v>
          </cell>
        </row>
        <row r="698">
          <cell r="B698" t="str">
            <v>RK-OAS-4A</v>
          </cell>
          <cell r="C698" t="str">
            <v>Karolína Tóthová</v>
          </cell>
          <cell r="D698">
            <v>918288290</v>
          </cell>
          <cell r="E698" t="str">
            <v>tothova777@gmail.com</v>
          </cell>
          <cell r="F698" t="str">
            <v>K</v>
          </cell>
          <cell r="G698" t="str">
            <v>z</v>
          </cell>
          <cell r="H698">
            <v>44971</v>
          </cell>
          <cell r="I698" t="str">
            <v>MAJ</v>
          </cell>
          <cell r="J698" t="str">
            <v>JUN</v>
          </cell>
          <cell r="K698" t="str">
            <v>MAJ</v>
          </cell>
          <cell r="L698" t="str">
            <v>T</v>
          </cell>
          <cell r="M698" t="str">
            <v>MSB</v>
          </cell>
          <cell r="Q698" t="str">
            <v>RK-OAS-4A</v>
          </cell>
          <cell r="R698">
            <v>1</v>
          </cell>
          <cell r="T698">
            <v>20</v>
          </cell>
        </row>
        <row r="699">
          <cell r="B699" t="str">
            <v>RK-SOSPOL-4A</v>
          </cell>
          <cell r="C699" t="str">
            <v>Michal Dubovec</v>
          </cell>
          <cell r="D699">
            <v>915321147</v>
          </cell>
          <cell r="E699" t="str">
            <v>michal1dubovec@gmail.com</v>
          </cell>
          <cell r="F699" t="str">
            <v>K</v>
          </cell>
          <cell r="G699" t="str">
            <v>z</v>
          </cell>
          <cell r="H699">
            <v>45015</v>
          </cell>
          <cell r="I699" t="str">
            <v>MAR</v>
          </cell>
          <cell r="J699" t="str">
            <v>APR</v>
          </cell>
          <cell r="K699" t="str">
            <v>MAR</v>
          </cell>
          <cell r="L699" t="str">
            <v>T</v>
          </cell>
          <cell r="Q699" t="str">
            <v>RK-SOSPOL-4A</v>
          </cell>
          <cell r="R699">
            <v>1</v>
          </cell>
          <cell r="T699">
            <v>20</v>
          </cell>
        </row>
        <row r="700">
          <cell r="B700" t="str">
            <v>RK-SOSPOL-4A</v>
          </cell>
          <cell r="C700" t="str">
            <v>Patrik Kardoš</v>
          </cell>
          <cell r="D700">
            <v>903428789</v>
          </cell>
          <cell r="E700" t="str">
            <v>patrikkardos2004@gmail.com</v>
          </cell>
          <cell r="F700" t="str">
            <v>K</v>
          </cell>
          <cell r="G700" t="str">
            <v>z</v>
          </cell>
          <cell r="L700" t="str">
            <v>T</v>
          </cell>
          <cell r="Q700" t="str">
            <v>RK-SOSPOL-4A</v>
          </cell>
          <cell r="R700">
            <v>1</v>
          </cell>
          <cell r="T700">
            <v>20</v>
          </cell>
        </row>
        <row r="701">
          <cell r="B701" t="str">
            <v>RK-SUV-4A</v>
          </cell>
          <cell r="C701" t="str">
            <v>Michaela Sochová</v>
          </cell>
          <cell r="D701">
            <v>948213126</v>
          </cell>
          <cell r="E701" t="str">
            <v>michaelasochova8@gmail.com</v>
          </cell>
          <cell r="F701" t="str">
            <v>K</v>
          </cell>
          <cell r="G701" t="str">
            <v>z</v>
          </cell>
          <cell r="H701">
            <v>44966</v>
          </cell>
          <cell r="I701" t="str">
            <v>MAj</v>
          </cell>
          <cell r="J701" t="str">
            <v>JUN</v>
          </cell>
          <cell r="L701" t="str">
            <v>T</v>
          </cell>
          <cell r="M701" t="str">
            <v>MSB</v>
          </cell>
          <cell r="O701" t="str">
            <v>PD</v>
          </cell>
          <cell r="Q701" t="str">
            <v>RK-SUV-4A</v>
          </cell>
          <cell r="R701">
            <v>1</v>
          </cell>
          <cell r="T701">
            <v>20</v>
          </cell>
        </row>
        <row r="702">
          <cell r="B702" t="str">
            <v>RK-SUV-4B</v>
          </cell>
          <cell r="C702" t="str">
            <v>Diana Vajdiarová</v>
          </cell>
          <cell r="D702">
            <v>949344530</v>
          </cell>
          <cell r="E702" t="str">
            <v>vajdiarovadiana@gmail.com</v>
          </cell>
          <cell r="F702" t="str">
            <v>K</v>
          </cell>
          <cell r="G702" t="str">
            <v>z</v>
          </cell>
          <cell r="H702">
            <v>44966</v>
          </cell>
          <cell r="I702" t="str">
            <v>JUN</v>
          </cell>
          <cell r="J702" t="str">
            <v>JUN</v>
          </cell>
          <cell r="L702" t="str">
            <v>T</v>
          </cell>
          <cell r="M702" t="str">
            <v>MSB</v>
          </cell>
          <cell r="Q702" t="str">
            <v>RK-SUV-4B</v>
          </cell>
          <cell r="R702">
            <v>1</v>
          </cell>
          <cell r="T702">
            <v>20</v>
          </cell>
        </row>
        <row r="703">
          <cell r="B703" t="str">
            <v>RK-SZS-4A</v>
          </cell>
          <cell r="C703" t="str">
            <v>Anna Čechová</v>
          </cell>
          <cell r="D703">
            <v>918761686</v>
          </cell>
          <cell r="E703" t="str">
            <v>cechovaa051@gmail.com</v>
          </cell>
          <cell r="F703" t="str">
            <v>K</v>
          </cell>
          <cell r="G703" t="str">
            <v>z</v>
          </cell>
          <cell r="H703">
            <v>44963</v>
          </cell>
          <cell r="I703" t="str">
            <v>MAJ</v>
          </cell>
          <cell r="J703" t="str">
            <v>JUN</v>
          </cell>
          <cell r="K703" t="str">
            <v>JUN</v>
          </cell>
          <cell r="L703" t="str">
            <v>T</v>
          </cell>
          <cell r="M703" t="str">
            <v>MSB</v>
          </cell>
          <cell r="O703" t="str">
            <v>2S</v>
          </cell>
          <cell r="Q703" t="str">
            <v>RK-SZS-4A</v>
          </cell>
          <cell r="R703">
            <v>1</v>
          </cell>
          <cell r="T703">
            <v>20</v>
          </cell>
        </row>
        <row r="704">
          <cell r="B704" t="str">
            <v>RK-SZS-4B</v>
          </cell>
          <cell r="C704" t="str">
            <v>Terézia Mydliarová</v>
          </cell>
          <cell r="D704">
            <v>917315992</v>
          </cell>
          <cell r="E704" t="str">
            <v>terezka.mydliarova@gmail.com</v>
          </cell>
          <cell r="F704" t="str">
            <v>K</v>
          </cell>
          <cell r="G704" t="str">
            <v>z</v>
          </cell>
          <cell r="H704">
            <v>44967</v>
          </cell>
          <cell r="I704" t="str">
            <v>MAJ</v>
          </cell>
          <cell r="J704" t="str">
            <v>JUN</v>
          </cell>
          <cell r="K704" t="str">
            <v>MAJ</v>
          </cell>
          <cell r="L704" t="str">
            <v>T</v>
          </cell>
          <cell r="Q704" t="str">
            <v>RK-SZS-4B</v>
          </cell>
          <cell r="R704">
            <v>1</v>
          </cell>
          <cell r="T704">
            <v>20</v>
          </cell>
        </row>
        <row r="705">
          <cell r="B705" t="str">
            <v>RS-GIK-4A</v>
          </cell>
          <cell r="C705" t="str">
            <v>Dorina Ďurková</v>
          </cell>
          <cell r="D705">
            <v>905788032</v>
          </cell>
          <cell r="E705" t="str">
            <v>doridur239@gmail.com</v>
          </cell>
          <cell r="F705" t="str">
            <v>K</v>
          </cell>
          <cell r="G705" t="str">
            <v>z</v>
          </cell>
          <cell r="H705">
            <v>44978</v>
          </cell>
          <cell r="I705" t="str">
            <v>MAJ</v>
          </cell>
          <cell r="J705" t="str">
            <v>JUN</v>
          </cell>
          <cell r="K705" t="str">
            <v>MAJ</v>
          </cell>
          <cell r="L705" t="str">
            <v>T</v>
          </cell>
          <cell r="Q705" t="str">
            <v>RS-GIK-4A</v>
          </cell>
          <cell r="R705">
            <v>1</v>
          </cell>
          <cell r="T705">
            <v>20</v>
          </cell>
        </row>
        <row r="706">
          <cell r="B706" t="str">
            <v>RS-GIK-4B</v>
          </cell>
          <cell r="C706" t="str">
            <v>Beatrix Balogová</v>
          </cell>
          <cell r="D706">
            <v>911421878</v>
          </cell>
          <cell r="E706" t="str">
            <v>beatrixbalogova81@gmail.com</v>
          </cell>
          <cell r="F706" t="str">
            <v>K</v>
          </cell>
          <cell r="G706" t="str">
            <v>z</v>
          </cell>
          <cell r="H706">
            <v>44977</v>
          </cell>
          <cell r="I706" t="str">
            <v>FEB</v>
          </cell>
          <cell r="J706" t="str">
            <v>JUN</v>
          </cell>
          <cell r="K706" t="str">
            <v>MAJ</v>
          </cell>
          <cell r="L706" t="str">
            <v>T</v>
          </cell>
          <cell r="M706" t="str">
            <v>MSB</v>
          </cell>
          <cell r="N706" t="str">
            <v>F_gergely</v>
          </cell>
          <cell r="P706" t="str">
            <v>28.5.</v>
          </cell>
          <cell r="Q706" t="str">
            <v>RS-GIK-4B</v>
          </cell>
          <cell r="R706">
            <v>1</v>
          </cell>
          <cell r="T706">
            <v>20</v>
          </cell>
        </row>
        <row r="707">
          <cell r="B707" t="str">
            <v>RS-GIK-OKT</v>
          </cell>
          <cell r="C707" t="str">
            <v>Tereza Nemcová</v>
          </cell>
          <cell r="D707">
            <v>909120576</v>
          </cell>
          <cell r="E707" t="str">
            <v>terezka2004@azet.sk</v>
          </cell>
          <cell r="F707" t="str">
            <v>K</v>
          </cell>
          <cell r="G707" t="str">
            <v>z</v>
          </cell>
          <cell r="I707" t="str">
            <v>MAJ</v>
          </cell>
          <cell r="J707" t="str">
            <v>JUN</v>
          </cell>
          <cell r="K707" t="str">
            <v>MAJ</v>
          </cell>
          <cell r="L707" t="str">
            <v>T</v>
          </cell>
          <cell r="M707" t="str">
            <v>MSB</v>
          </cell>
          <cell r="N707" t="str">
            <v>F_gergely</v>
          </cell>
          <cell r="O707" t="str">
            <v>PD</v>
          </cell>
          <cell r="P707" t="str">
            <v>ano</v>
          </cell>
          <cell r="Q707" t="str">
            <v>RS-GIK-OKT</v>
          </cell>
          <cell r="R707">
            <v>1</v>
          </cell>
          <cell r="T707">
            <v>20</v>
          </cell>
        </row>
        <row r="708">
          <cell r="B708" t="str">
            <v>RS-GVJM-4G+OKT</v>
          </cell>
          <cell r="C708" t="str">
            <v>Renáta Csopoová</v>
          </cell>
          <cell r="D708">
            <v>950869142</v>
          </cell>
          <cell r="E708" t="str">
            <v>renatacsapo4@gmail.com</v>
          </cell>
          <cell r="F708" t="str">
            <v>K</v>
          </cell>
          <cell r="G708" t="str">
            <v>z</v>
          </cell>
          <cell r="H708">
            <v>44979</v>
          </cell>
          <cell r="I708" t="str">
            <v>MAJ</v>
          </cell>
          <cell r="J708" t="str">
            <v>JUL</v>
          </cell>
          <cell r="K708" t="str">
            <v>MAJ</v>
          </cell>
          <cell r="L708" t="str">
            <v>T</v>
          </cell>
          <cell r="M708" t="str">
            <v>MSb</v>
          </cell>
          <cell r="O708" t="str">
            <v>2S</v>
          </cell>
          <cell r="P708" t="str">
            <v>30.5.</v>
          </cell>
          <cell r="Q708" t="str">
            <v>RS-GVJM-4G+OKT</v>
          </cell>
          <cell r="R708">
            <v>1</v>
          </cell>
          <cell r="T708">
            <v>20</v>
          </cell>
        </row>
        <row r="709">
          <cell r="B709" t="str">
            <v>RS-SOSTaA-4AC</v>
          </cell>
          <cell r="C709" t="str">
            <v>Mgr. Adriana Lévay Marek</v>
          </cell>
          <cell r="D709">
            <v>908495338</v>
          </cell>
          <cell r="E709" t="str">
            <v>marek.adrienn@gmail.com</v>
          </cell>
          <cell r="F709" t="str">
            <v/>
          </cell>
          <cell r="G709" t="str">
            <v>z</v>
          </cell>
          <cell r="H709">
            <v>45211</v>
          </cell>
          <cell r="I709" t="str">
            <v>OKT</v>
          </cell>
          <cell r="J709" t="str">
            <v>SEP</v>
          </cell>
          <cell r="L709" t="str">
            <v>T</v>
          </cell>
          <cell r="Q709" t="str">
            <v>RS-SOSTaA-4AC</v>
          </cell>
          <cell r="R709">
            <v>1</v>
          </cell>
          <cell r="T709">
            <v>20</v>
          </cell>
        </row>
        <row r="710">
          <cell r="B710" t="str">
            <v>RV-GYM-4D</v>
          </cell>
          <cell r="C710" t="str">
            <v>Ester Várady</v>
          </cell>
          <cell r="D710">
            <v>915319193</v>
          </cell>
          <cell r="E710" t="str">
            <v>estervarady@gmail.com</v>
          </cell>
          <cell r="F710" t="str">
            <v>K</v>
          </cell>
          <cell r="G710" t="str">
            <v>z</v>
          </cell>
          <cell r="H710">
            <v>45015</v>
          </cell>
          <cell r="I710" t="str">
            <v>MAJ</v>
          </cell>
          <cell r="J710" t="str">
            <v>JUN</v>
          </cell>
          <cell r="K710" t="str">
            <v>MAJ</v>
          </cell>
          <cell r="L710" t="str">
            <v>T</v>
          </cell>
          <cell r="M710" t="str">
            <v>SB A</v>
          </cell>
          <cell r="N710" t="str">
            <v>F_gergely</v>
          </cell>
          <cell r="Q710" t="str">
            <v>RV-GYM-4D</v>
          </cell>
          <cell r="R710">
            <v>1</v>
          </cell>
          <cell r="T710">
            <v>20</v>
          </cell>
        </row>
        <row r="711">
          <cell r="B711" t="str">
            <v>RV-OA-4B</v>
          </cell>
          <cell r="C711" t="str">
            <v>Viktória Slivková</v>
          </cell>
          <cell r="D711">
            <v>915215618</v>
          </cell>
          <cell r="E711" t="str">
            <v>viktoria.slivkova86@gmail.com</v>
          </cell>
          <cell r="F711" t="str">
            <v>K</v>
          </cell>
          <cell r="G711" t="str">
            <v>z</v>
          </cell>
          <cell r="H711">
            <v>45015</v>
          </cell>
          <cell r="J711" t="str">
            <v>Maj</v>
          </cell>
          <cell r="K711" t="str">
            <v>DZBÁN</v>
          </cell>
          <cell r="L711" t="str">
            <v xml:space="preserve">TABLO </v>
          </cell>
          <cell r="M711" t="str">
            <v>SB B</v>
          </cell>
          <cell r="N711" t="str">
            <v>F_gergely</v>
          </cell>
          <cell r="Q711" t="str">
            <v>RV-OA-4B</v>
          </cell>
          <cell r="R711">
            <v>1</v>
          </cell>
          <cell r="T711">
            <v>0</v>
          </cell>
        </row>
        <row r="712">
          <cell r="B712" t="str">
            <v>RV-OA-5A (5r)</v>
          </cell>
          <cell r="C712" t="str">
            <v>Emma Andrejová</v>
          </cell>
          <cell r="D712">
            <v>915315661</v>
          </cell>
          <cell r="E712" t="str">
            <v>emmaandrejova1@gmail.com</v>
          </cell>
          <cell r="F712" t="str">
            <v>K</v>
          </cell>
          <cell r="G712" t="str">
            <v>z</v>
          </cell>
          <cell r="H712">
            <v>45014</v>
          </cell>
          <cell r="I712" t="str">
            <v>MAJ</v>
          </cell>
          <cell r="J712" t="str">
            <v>JUN</v>
          </cell>
          <cell r="L712" t="str">
            <v>T</v>
          </cell>
          <cell r="M712" t="str">
            <v>MSB</v>
          </cell>
          <cell r="N712" t="str">
            <v>F_gergely</v>
          </cell>
          <cell r="O712" t="str">
            <v>2S</v>
          </cell>
          <cell r="Q712" t="str">
            <v>RV-OA-5A (5r)</v>
          </cell>
          <cell r="R712">
            <v>1</v>
          </cell>
          <cell r="T712">
            <v>20</v>
          </cell>
        </row>
        <row r="713">
          <cell r="B713" t="str">
            <v>SA-GYM-4A</v>
          </cell>
          <cell r="C713" t="str">
            <v>Lea Plevková</v>
          </cell>
          <cell r="D713">
            <v>917229304</v>
          </cell>
          <cell r="E713" t="str">
            <v>leaplevkova14@gmail.com</v>
          </cell>
          <cell r="F713" t="str">
            <v>K</v>
          </cell>
          <cell r="G713" t="str">
            <v>z</v>
          </cell>
          <cell r="H713">
            <v>45016</v>
          </cell>
          <cell r="I713" t="str">
            <v>OKT</v>
          </cell>
          <cell r="J713" t="str">
            <v>OKT</v>
          </cell>
          <cell r="L713" t="str">
            <v>T</v>
          </cell>
          <cell r="M713" t="str">
            <v>SB B</v>
          </cell>
          <cell r="Q713" t="str">
            <v>SA-GYM-4A</v>
          </cell>
          <cell r="R713">
            <v>1</v>
          </cell>
          <cell r="T713">
            <v>20</v>
          </cell>
        </row>
        <row r="714">
          <cell r="B714" t="str">
            <v>SA-GYM-4A</v>
          </cell>
          <cell r="C714" t="str">
            <v>Daniel Kubica</v>
          </cell>
          <cell r="D714">
            <v>944730500</v>
          </cell>
          <cell r="E714" t="str">
            <v>danielkubica196@gmail.com</v>
          </cell>
          <cell r="F714" t="str">
            <v>K</v>
          </cell>
          <cell r="G714" t="str">
            <v>z</v>
          </cell>
          <cell r="H714">
            <v>45016</v>
          </cell>
          <cell r="L714" t="str">
            <v>T</v>
          </cell>
          <cell r="Q714" t="str">
            <v>SA-GYM-4A</v>
          </cell>
          <cell r="R714">
            <v>1</v>
          </cell>
          <cell r="T714">
            <v>20</v>
          </cell>
        </row>
        <row r="715">
          <cell r="B715" t="str">
            <v>SA-GYM-4B</v>
          </cell>
          <cell r="C715" t="str">
            <v>Dana Margitfalviová</v>
          </cell>
          <cell r="D715">
            <v>917556146</v>
          </cell>
          <cell r="E715" t="str">
            <v>danamargitfalviova@gmail.com</v>
          </cell>
          <cell r="F715" t="str">
            <v>K</v>
          </cell>
          <cell r="G715" t="str">
            <v>z</v>
          </cell>
          <cell r="H715">
            <v>44991</v>
          </cell>
          <cell r="I715" t="str">
            <v>MAJ</v>
          </cell>
          <cell r="J715" t="str">
            <v>JUN</v>
          </cell>
          <cell r="L715" t="str">
            <v>T</v>
          </cell>
          <cell r="M715" t="str">
            <v>MSB</v>
          </cell>
          <cell r="O715" t="str">
            <v>PD</v>
          </cell>
          <cell r="Q715" t="str">
            <v>SA-GYM-4B</v>
          </cell>
          <cell r="R715">
            <v>1</v>
          </cell>
          <cell r="T715">
            <v>20</v>
          </cell>
        </row>
        <row r="716">
          <cell r="B716" t="str">
            <v>SA-SS-4A</v>
          </cell>
          <cell r="C716" t="str">
            <v>Samuel Szarka</v>
          </cell>
          <cell r="D716">
            <v>949016836</v>
          </cell>
          <cell r="E716" t="str">
            <v>szarkasamuel@gmail.com</v>
          </cell>
          <cell r="F716" t="str">
            <v>K</v>
          </cell>
          <cell r="G716" t="str">
            <v>z</v>
          </cell>
          <cell r="H716">
            <v>44991</v>
          </cell>
          <cell r="I716" t="str">
            <v>MAR</v>
          </cell>
          <cell r="J716" t="str">
            <v>APR</v>
          </cell>
          <cell r="L716" t="str">
            <v>T</v>
          </cell>
          <cell r="M716" t="str">
            <v>MSb</v>
          </cell>
          <cell r="Q716" t="str">
            <v>SA-SS-4A</v>
          </cell>
          <cell r="R716">
            <v>1</v>
          </cell>
          <cell r="T716">
            <v>20</v>
          </cell>
        </row>
        <row r="717">
          <cell r="B717" t="str">
            <v>SA-SS-4E</v>
          </cell>
          <cell r="C717" t="str">
            <v>Ladislav Vasaráb</v>
          </cell>
          <cell r="D717">
            <v>917517195</v>
          </cell>
          <cell r="E717" t="str">
            <v>ladislav.vasarab.2005@gmail.com</v>
          </cell>
          <cell r="F717" t="str">
            <v>K</v>
          </cell>
          <cell r="G717" t="str">
            <v>z</v>
          </cell>
          <cell r="H717">
            <v>44994</v>
          </cell>
          <cell r="I717" t="str">
            <v>MAj</v>
          </cell>
          <cell r="J717" t="str">
            <v>MAJ</v>
          </cell>
          <cell r="L717" t="str">
            <v>T</v>
          </cell>
          <cell r="M717" t="str">
            <v>MSB</v>
          </cell>
          <cell r="N717" t="str">
            <v>F</v>
          </cell>
          <cell r="Q717" t="str">
            <v>SA-SS-4E</v>
          </cell>
          <cell r="R717">
            <v>1</v>
          </cell>
          <cell r="T717">
            <v>20</v>
          </cell>
        </row>
        <row r="718">
          <cell r="B718" t="str">
            <v>SA-SS-4CHP</v>
          </cell>
          <cell r="C718" t="str">
            <v xml:space="preserve">Sabina Judáková </v>
          </cell>
          <cell r="D718">
            <v>944417661</v>
          </cell>
          <cell r="E718" t="str">
            <v>sabinajudakova@gmail.com</v>
          </cell>
          <cell r="F718" t="str">
            <v>K</v>
          </cell>
          <cell r="G718" t="str">
            <v>z</v>
          </cell>
          <cell r="H718">
            <v>44991</v>
          </cell>
          <cell r="I718" t="str">
            <v>MAj</v>
          </cell>
          <cell r="J718" t="str">
            <v>OKT</v>
          </cell>
          <cell r="L718" t="str">
            <v>T</v>
          </cell>
          <cell r="M718" t="str">
            <v>SB B</v>
          </cell>
          <cell r="N718" t="str">
            <v>F_gergely</v>
          </cell>
          <cell r="Q718" t="str">
            <v>SA-SS-4CHP</v>
          </cell>
          <cell r="R718">
            <v>1</v>
          </cell>
          <cell r="T718">
            <v>20</v>
          </cell>
        </row>
        <row r="719">
          <cell r="B719" t="str">
            <v>SA-SS-4CHP</v>
          </cell>
          <cell r="C719" t="str">
            <v>Mário Escalona Rodriguez</v>
          </cell>
          <cell r="D719">
            <v>940282332</v>
          </cell>
          <cell r="E719" t="str">
            <v>escalonamario80@gmail.com</v>
          </cell>
          <cell r="F719" t="str">
            <v>K</v>
          </cell>
          <cell r="G719" t="str">
            <v>z</v>
          </cell>
          <cell r="H719">
            <v>44991</v>
          </cell>
          <cell r="L719" t="str">
            <v>T</v>
          </cell>
          <cell r="Q719" t="str">
            <v>SA-SS-4CHP</v>
          </cell>
          <cell r="R719">
            <v>1</v>
          </cell>
          <cell r="T719">
            <v>20</v>
          </cell>
        </row>
        <row r="720">
          <cell r="B720" t="str">
            <v>Samorin-GYM-4A (SK)</v>
          </cell>
          <cell r="C720" t="str">
            <v>Karolína Ábrahámová</v>
          </cell>
          <cell r="D720">
            <v>910156159</v>
          </cell>
          <cell r="E720" t="str">
            <v>kajaabrahamova@gmail.com</v>
          </cell>
          <cell r="F720" t="str">
            <v>K</v>
          </cell>
          <cell r="G720" t="str">
            <v>z</v>
          </cell>
          <cell r="H720">
            <v>45006</v>
          </cell>
          <cell r="I720" t="str">
            <v>JUN</v>
          </cell>
          <cell r="J720" t="str">
            <v>JUL</v>
          </cell>
          <cell r="K720" t="str">
            <v>JUN</v>
          </cell>
          <cell r="L720" t="str">
            <v>T</v>
          </cell>
          <cell r="Q720" t="str">
            <v>Samorin-GYM-4A (SK)</v>
          </cell>
          <cell r="R720">
            <v>1</v>
          </cell>
          <cell r="T720">
            <v>20</v>
          </cell>
        </row>
        <row r="721">
          <cell r="B721" t="str">
            <v>Samorin-GYM-OKT (SK)</v>
          </cell>
          <cell r="C721" t="str">
            <v>Petra Juriková</v>
          </cell>
          <cell r="D721">
            <v>947936250</v>
          </cell>
          <cell r="E721" t="str">
            <v>jurikova.petra178@gmail.com</v>
          </cell>
          <cell r="F721" t="str">
            <v>K</v>
          </cell>
          <cell r="G721" t="str">
            <v>z</v>
          </cell>
          <cell r="H721">
            <v>45009</v>
          </cell>
          <cell r="I721" t="str">
            <v>SEP</v>
          </cell>
          <cell r="J721" t="str">
            <v>SEP</v>
          </cell>
          <cell r="K721" t="str">
            <v>SEP</v>
          </cell>
          <cell r="L721" t="str">
            <v xml:space="preserve">TABLO </v>
          </cell>
          <cell r="Q721" t="str">
            <v/>
          </cell>
          <cell r="R721">
            <v>0</v>
          </cell>
          <cell r="T721">
            <v>0</v>
          </cell>
        </row>
        <row r="722">
          <cell r="B722" t="str">
            <v>Samorin-GYM-OKT (SK)</v>
          </cell>
          <cell r="C722" t="str">
            <v>Ema Czuczová</v>
          </cell>
          <cell r="D722">
            <v>947936250</v>
          </cell>
          <cell r="E722" t="str">
            <v>cz.e@outlook.sk</v>
          </cell>
          <cell r="F722" t="str">
            <v>K</v>
          </cell>
          <cell r="G722" t="str">
            <v>z</v>
          </cell>
          <cell r="H722">
            <v>45009</v>
          </cell>
          <cell r="Q722" t="str">
            <v/>
          </cell>
          <cell r="R722">
            <v>0</v>
          </cell>
          <cell r="T722">
            <v>0</v>
          </cell>
        </row>
        <row r="723">
          <cell r="B723" t="str">
            <v>SB-GYM-4A</v>
          </cell>
          <cell r="C723" t="str">
            <v>Lea Ďuďáková</v>
          </cell>
          <cell r="D723">
            <v>917150997</v>
          </cell>
          <cell r="E723" t="str">
            <v>leadudakova33@gmail.com</v>
          </cell>
          <cell r="F723" t="str">
            <v/>
          </cell>
          <cell r="G723" t="str">
            <v>z</v>
          </cell>
          <cell r="H723">
            <v>44980</v>
          </cell>
          <cell r="I723" t="str">
            <v>MAR</v>
          </cell>
          <cell r="J723" t="str">
            <v>MAJ</v>
          </cell>
          <cell r="K723" t="str">
            <v>APR</v>
          </cell>
          <cell r="L723" t="str">
            <v>T</v>
          </cell>
          <cell r="M723" t="str">
            <v>MSB</v>
          </cell>
          <cell r="O723" t="str">
            <v>PD</v>
          </cell>
          <cell r="Q723" t="str">
            <v>SB-GYM-4A</v>
          </cell>
          <cell r="R723">
            <v>1</v>
          </cell>
          <cell r="T723">
            <v>20</v>
          </cell>
        </row>
        <row r="724">
          <cell r="B724" t="str">
            <v>SC-GYM-4A</v>
          </cell>
          <cell r="C724" t="str">
            <v>Johana Konečná</v>
          </cell>
          <cell r="D724">
            <v>944708502</v>
          </cell>
          <cell r="E724" t="str">
            <v>johanakonecna@gmail.com</v>
          </cell>
          <cell r="F724" t="str">
            <v>K</v>
          </cell>
          <cell r="G724" t="str">
            <v>z</v>
          </cell>
          <cell r="H724">
            <v>44998</v>
          </cell>
          <cell r="I724" t="str">
            <v>MAJ</v>
          </cell>
          <cell r="J724" t="str">
            <v>JUN</v>
          </cell>
          <cell r="L724" t="str">
            <v>T</v>
          </cell>
          <cell r="Q724" t="str">
            <v>SC-GYM-4A</v>
          </cell>
          <cell r="R724">
            <v>1</v>
          </cell>
          <cell r="T724">
            <v>20</v>
          </cell>
        </row>
        <row r="725">
          <cell r="B725" t="str">
            <v>SC-SOS-4OL</v>
          </cell>
          <cell r="C725" t="str">
            <v>Leonard Sofka</v>
          </cell>
          <cell r="D725">
            <v>915115977</v>
          </cell>
          <cell r="E725" t="str">
            <v>leonard.sofka@gmail.com</v>
          </cell>
          <cell r="F725" t="str">
            <v>K</v>
          </cell>
          <cell r="G725" t="str">
            <v>z</v>
          </cell>
          <cell r="H725">
            <v>44998</v>
          </cell>
          <cell r="I725" t="str">
            <v>MAJ</v>
          </cell>
          <cell r="J725" t="str">
            <v>JUL</v>
          </cell>
          <cell r="K725" t="str">
            <v>MAJ</v>
          </cell>
          <cell r="L725" t="str">
            <v>T</v>
          </cell>
          <cell r="M725" t="str">
            <v>MSB</v>
          </cell>
          <cell r="Q725" t="str">
            <v>SC-SOS-4OL</v>
          </cell>
          <cell r="R725">
            <v>1</v>
          </cell>
          <cell r="T725">
            <v>20</v>
          </cell>
        </row>
        <row r="726">
          <cell r="B726" t="str">
            <v>SE-GYM-4A</v>
          </cell>
          <cell r="C726" t="str">
            <v>Dominik Tokoš</v>
          </cell>
          <cell r="D726">
            <v>940860089</v>
          </cell>
          <cell r="E726" t="str">
            <v>dominikatokos@gmail.com</v>
          </cell>
          <cell r="F726" t="str">
            <v>K</v>
          </cell>
          <cell r="G726" t="str">
            <v>z</v>
          </cell>
          <cell r="H726">
            <v>44973</v>
          </cell>
          <cell r="I726" t="str">
            <v>APR</v>
          </cell>
          <cell r="J726" t="str">
            <v>JUN</v>
          </cell>
          <cell r="K726" t="str">
            <v>MAJ</v>
          </cell>
          <cell r="L726" t="str">
            <v>T</v>
          </cell>
          <cell r="M726" t="str">
            <v>MSB</v>
          </cell>
          <cell r="O726" t="str">
            <v>PD</v>
          </cell>
          <cell r="Q726" t="str">
            <v>SE-GYM-4A</v>
          </cell>
          <cell r="R726">
            <v>1</v>
          </cell>
          <cell r="T726">
            <v>20</v>
          </cell>
        </row>
        <row r="727">
          <cell r="B727" t="str">
            <v>SE-GYM-4B</v>
          </cell>
          <cell r="C727" t="str">
            <v>Verena Pekárová</v>
          </cell>
          <cell r="D727">
            <v>949411688</v>
          </cell>
          <cell r="E727" t="str">
            <v>verenka.pek@gmail.com</v>
          </cell>
          <cell r="F727" t="str">
            <v>K</v>
          </cell>
          <cell r="G727" t="str">
            <v>z</v>
          </cell>
          <cell r="H727">
            <v>44972</v>
          </cell>
          <cell r="I727" t="str">
            <v>MAJ</v>
          </cell>
          <cell r="J727" t="str">
            <v>JUn</v>
          </cell>
          <cell r="K727" t="str">
            <v>MAJ</v>
          </cell>
          <cell r="L727" t="str">
            <v>T</v>
          </cell>
          <cell r="M727" t="str">
            <v>MSB</v>
          </cell>
          <cell r="O727" t="str">
            <v>PD</v>
          </cell>
          <cell r="Q727" t="str">
            <v>SE-GYM-4B</v>
          </cell>
          <cell r="R727">
            <v>1</v>
          </cell>
          <cell r="T727">
            <v>20</v>
          </cell>
        </row>
        <row r="728">
          <cell r="B728" t="str">
            <v>SE-OA-4B</v>
          </cell>
          <cell r="C728" t="str">
            <v>Megan Čuvalová</v>
          </cell>
          <cell r="D728">
            <v>918135937</v>
          </cell>
          <cell r="E728" t="str">
            <v>megancuvalova123@gmail.com</v>
          </cell>
          <cell r="F728" t="str">
            <v>K</v>
          </cell>
          <cell r="G728" t="str">
            <v>z</v>
          </cell>
          <cell r="H728">
            <v>44970</v>
          </cell>
          <cell r="I728" t="str">
            <v>MAj</v>
          </cell>
          <cell r="J728" t="str">
            <v>JUN</v>
          </cell>
          <cell r="K728" t="str">
            <v>MAJ</v>
          </cell>
          <cell r="L728" t="str">
            <v>T</v>
          </cell>
          <cell r="M728" t="str">
            <v>MSB</v>
          </cell>
          <cell r="O728" t="str">
            <v>PD</v>
          </cell>
          <cell r="Q728" t="str">
            <v>SE-OA-4B</v>
          </cell>
          <cell r="R728">
            <v>1</v>
          </cell>
          <cell r="T728">
            <v>20</v>
          </cell>
        </row>
        <row r="729">
          <cell r="B729" t="str">
            <v>SE-OA-4C</v>
          </cell>
          <cell r="C729" t="str">
            <v>Adriana Dúbravcová</v>
          </cell>
          <cell r="D729">
            <v>904675043</v>
          </cell>
          <cell r="E729" t="str">
            <v>adubravcova77@gmail.com</v>
          </cell>
          <cell r="F729" t="str">
            <v>K</v>
          </cell>
          <cell r="G729" t="str">
            <v>z</v>
          </cell>
          <cell r="H729">
            <v>44970</v>
          </cell>
          <cell r="I729" t="str">
            <v>MAJ</v>
          </cell>
          <cell r="J729" t="str">
            <v>SEP</v>
          </cell>
          <cell r="K729" t="str">
            <v>SEP</v>
          </cell>
          <cell r="L729" t="str">
            <v>T</v>
          </cell>
          <cell r="M729" t="str">
            <v>MSB</v>
          </cell>
          <cell r="Q729" t="str">
            <v>SE-OA-4C</v>
          </cell>
          <cell r="R729">
            <v>1</v>
          </cell>
          <cell r="T729">
            <v>20</v>
          </cell>
        </row>
        <row r="730">
          <cell r="B730" t="str">
            <v>SE-OA-5A (5r)</v>
          </cell>
          <cell r="C730" t="str">
            <v>Vanessa Janíková</v>
          </cell>
          <cell r="D730">
            <v>907506187</v>
          </cell>
          <cell r="E730" t="str">
            <v>vanesskajanikova2101@gmail.com</v>
          </cell>
          <cell r="F730" t="str">
            <v>K</v>
          </cell>
          <cell r="G730" t="str">
            <v>z</v>
          </cell>
          <cell r="H730">
            <v>44967</v>
          </cell>
          <cell r="I730" t="str">
            <v>MAJ</v>
          </cell>
          <cell r="J730" t="str">
            <v>JUN</v>
          </cell>
          <cell r="K730" t="str">
            <v>MAJ</v>
          </cell>
          <cell r="L730" t="str">
            <v>T</v>
          </cell>
          <cell r="M730" t="str">
            <v>MSB</v>
          </cell>
          <cell r="Q730" t="str">
            <v>SE-OA-5A (5r)</v>
          </cell>
          <cell r="R730">
            <v>1</v>
          </cell>
          <cell r="T730">
            <v>20</v>
          </cell>
        </row>
        <row r="731">
          <cell r="B731" t="str">
            <v>SE-OA-5A (5r)</v>
          </cell>
          <cell r="C731" t="str">
            <v>Adriana Kubalaková</v>
          </cell>
          <cell r="D731">
            <v>917851171</v>
          </cell>
          <cell r="E731" t="str">
            <v>kubalakovaadriana003@gmail.com</v>
          </cell>
          <cell r="F731" t="str">
            <v>K</v>
          </cell>
          <cell r="G731" t="str">
            <v>z</v>
          </cell>
          <cell r="L731" t="str">
            <v>T</v>
          </cell>
          <cell r="Q731" t="str">
            <v>SE-OA-5A (5r)</v>
          </cell>
          <cell r="R731">
            <v>1</v>
          </cell>
          <cell r="T731">
            <v>20</v>
          </cell>
        </row>
        <row r="732">
          <cell r="B732" t="str">
            <v>SE-SSOSP-4A</v>
          </cell>
          <cell r="C732" t="str">
            <v>Simona Kutlaková</v>
          </cell>
          <cell r="D732">
            <v>918300013</v>
          </cell>
          <cell r="E732" t="str">
            <v>sim.kutlakova@gmail.com</v>
          </cell>
          <cell r="F732" t="str">
            <v>K</v>
          </cell>
          <cell r="G732" t="str">
            <v>z</v>
          </cell>
          <cell r="H732">
            <v>44974</v>
          </cell>
          <cell r="I732" t="str">
            <v>JUN</v>
          </cell>
          <cell r="J732" t="str">
            <v>JUL</v>
          </cell>
          <cell r="L732" t="str">
            <v>T</v>
          </cell>
          <cell r="M732" t="str">
            <v>SB B</v>
          </cell>
          <cell r="Q732" t="str">
            <v>SE-SSOSP-4A</v>
          </cell>
          <cell r="R732">
            <v>1</v>
          </cell>
          <cell r="T732">
            <v>20</v>
          </cell>
        </row>
        <row r="733">
          <cell r="B733" t="str">
            <v>SE-SSOSP-4C</v>
          </cell>
          <cell r="C733" t="str">
            <v>Ivan Stančiak</v>
          </cell>
          <cell r="D733">
            <v>908927452</v>
          </cell>
          <cell r="E733" t="str">
            <v>ivan.stanciak1@gmail.com</v>
          </cell>
          <cell r="F733" t="str">
            <v>K</v>
          </cell>
          <cell r="G733" t="str">
            <v>z</v>
          </cell>
          <cell r="H733">
            <v>44974</v>
          </cell>
          <cell r="I733" t="str">
            <v>MAj</v>
          </cell>
          <cell r="J733" t="str">
            <v>JUN</v>
          </cell>
          <cell r="K733" t="str">
            <v>APR</v>
          </cell>
          <cell r="L733" t="str">
            <v>T</v>
          </cell>
          <cell r="M733" t="str">
            <v>MSB</v>
          </cell>
          <cell r="O733" t="str">
            <v>PD</v>
          </cell>
          <cell r="Q733" t="str">
            <v>SE-SSOSP-4C</v>
          </cell>
          <cell r="R733">
            <v>1</v>
          </cell>
          <cell r="T733">
            <v>20</v>
          </cell>
        </row>
        <row r="734">
          <cell r="B734" t="str">
            <v>Secovce-SS-4C/M</v>
          </cell>
          <cell r="C734" t="str">
            <v>Júlia Kónyová</v>
          </cell>
          <cell r="D734">
            <v>907405382</v>
          </cell>
          <cell r="E734" t="str">
            <v>konyovajulia3@gmail.com</v>
          </cell>
          <cell r="F734" t="str">
            <v>R</v>
          </cell>
          <cell r="G734" t="str">
            <v>z</v>
          </cell>
          <cell r="H734">
            <v>45009</v>
          </cell>
          <cell r="I734" t="str">
            <v>MAJ</v>
          </cell>
          <cell r="J734" t="str">
            <v>JUN</v>
          </cell>
          <cell r="K734" t="str">
            <v>MAJ</v>
          </cell>
          <cell r="L734" t="str">
            <v>T</v>
          </cell>
          <cell r="M734" t="str">
            <v>MSB</v>
          </cell>
          <cell r="O734" t="str">
            <v>2S</v>
          </cell>
          <cell r="Q734" t="str">
            <v>Secovce-SS-4C/M</v>
          </cell>
          <cell r="R734">
            <v>1</v>
          </cell>
          <cell r="T734">
            <v>20</v>
          </cell>
        </row>
        <row r="735">
          <cell r="B735" t="str">
            <v>Secovce-SS-4C/M</v>
          </cell>
          <cell r="C735" t="str">
            <v>Florián Balogh</v>
          </cell>
          <cell r="D735">
            <v>919216463</v>
          </cell>
          <cell r="E735" t="str">
            <v>florianbalgh@gmail.com</v>
          </cell>
          <cell r="F735" t="str">
            <v>R</v>
          </cell>
          <cell r="G735" t="str">
            <v>z</v>
          </cell>
          <cell r="H735">
            <v>45009</v>
          </cell>
          <cell r="L735" t="str">
            <v>T</v>
          </cell>
          <cell r="Q735" t="str">
            <v>Secovce-SS-4C/M</v>
          </cell>
          <cell r="R735">
            <v>1</v>
          </cell>
          <cell r="T735">
            <v>20</v>
          </cell>
        </row>
        <row r="736">
          <cell r="B736" t="str">
            <v>Secovce-SS-4G</v>
          </cell>
          <cell r="C736" t="str">
            <v>Oliver Čižmár</v>
          </cell>
          <cell r="D736">
            <v>908406669</v>
          </cell>
          <cell r="E736" t="str">
            <v>oliver.cizmar854@gmail.com</v>
          </cell>
          <cell r="F736" t="str">
            <v>R</v>
          </cell>
          <cell r="G736" t="str">
            <v>z</v>
          </cell>
          <cell r="H736">
            <v>45005</v>
          </cell>
          <cell r="I736" t="str">
            <v>JUN</v>
          </cell>
          <cell r="J736" t="str">
            <v>SEP</v>
          </cell>
          <cell r="L736" t="str">
            <v>T</v>
          </cell>
          <cell r="Q736" t="str">
            <v>Secovce-SS-4G</v>
          </cell>
          <cell r="R736">
            <v>1</v>
          </cell>
          <cell r="T736">
            <v>20</v>
          </cell>
        </row>
        <row r="737">
          <cell r="B737" t="str">
            <v>Secovce-SS-8O</v>
          </cell>
          <cell r="C737" t="str">
            <v>Sára Bajusová</v>
          </cell>
          <cell r="D737">
            <v>948559969</v>
          </cell>
          <cell r="E737" t="str">
            <v>sbajusova097@gmail.com</v>
          </cell>
          <cell r="F737" t="str">
            <v>R</v>
          </cell>
          <cell r="G737" t="str">
            <v>z</v>
          </cell>
          <cell r="H737">
            <v>45009</v>
          </cell>
          <cell r="I737" t="str">
            <v>MAJ</v>
          </cell>
          <cell r="J737" t="str">
            <v>JUN</v>
          </cell>
          <cell r="L737" t="str">
            <v>T</v>
          </cell>
          <cell r="Q737" t="str">
            <v>Secovce-SS-8O</v>
          </cell>
          <cell r="R737">
            <v>1</v>
          </cell>
          <cell r="T737">
            <v>20</v>
          </cell>
        </row>
        <row r="738">
          <cell r="B738" t="str">
            <v>Sered-GYM-OKT</v>
          </cell>
          <cell r="C738" t="str">
            <v>Terézia Markusková</v>
          </cell>
          <cell r="D738">
            <v>948231623</v>
          </cell>
          <cell r="E738" t="str">
            <v>tereziamarkuskova@gmail.com</v>
          </cell>
          <cell r="F738" t="str">
            <v>K</v>
          </cell>
          <cell r="G738" t="str">
            <v>z</v>
          </cell>
          <cell r="H738">
            <v>44991</v>
          </cell>
          <cell r="I738" t="str">
            <v>MAJ</v>
          </cell>
          <cell r="J738" t="str">
            <v>JUN</v>
          </cell>
          <cell r="L738" t="str">
            <v>T</v>
          </cell>
          <cell r="M738" t="str">
            <v>MSB</v>
          </cell>
          <cell r="Q738" t="str">
            <v>Sered-GYM-OKT</v>
          </cell>
          <cell r="R738">
            <v>1</v>
          </cell>
          <cell r="T738">
            <v>20</v>
          </cell>
        </row>
        <row r="739">
          <cell r="B739" t="str">
            <v>Sered-OA-4A</v>
          </cell>
          <cell r="C739" t="str">
            <v>Nina Dudonová</v>
          </cell>
          <cell r="D739">
            <v>915666062</v>
          </cell>
          <cell r="E739" t="str">
            <v>nina.dudonova9@gmail.com</v>
          </cell>
          <cell r="F739" t="str">
            <v>K</v>
          </cell>
          <cell r="G739" t="str">
            <v>z</v>
          </cell>
          <cell r="H739">
            <v>44991</v>
          </cell>
          <cell r="I739" t="str">
            <v>APR</v>
          </cell>
          <cell r="J739" t="str">
            <v>MAj</v>
          </cell>
          <cell r="K739" t="str">
            <v>MAR</v>
          </cell>
          <cell r="L739" t="str">
            <v>T</v>
          </cell>
          <cell r="M739" t="str">
            <v>MSB</v>
          </cell>
          <cell r="O739" t="str">
            <v>PD</v>
          </cell>
          <cell r="Q739" t="str">
            <v>Sered-OA-4A</v>
          </cell>
          <cell r="R739">
            <v>1</v>
          </cell>
          <cell r="T739">
            <v>20</v>
          </cell>
        </row>
        <row r="740">
          <cell r="B740" t="str">
            <v>Sered-OA-4B</v>
          </cell>
          <cell r="C740" t="str">
            <v>Viktória Töröková</v>
          </cell>
          <cell r="D740">
            <v>948357058</v>
          </cell>
          <cell r="E740" t="str">
            <v>viktoriatorokova05@gmail.com</v>
          </cell>
          <cell r="F740" t="str">
            <v>K</v>
          </cell>
          <cell r="G740" t="str">
            <v>z</v>
          </cell>
          <cell r="H740">
            <v>44991</v>
          </cell>
          <cell r="I740" t="str">
            <v>MAR</v>
          </cell>
          <cell r="J740" t="str">
            <v>MAR</v>
          </cell>
          <cell r="K740" t="str">
            <v>MAR</v>
          </cell>
          <cell r="L740" t="str">
            <v>T</v>
          </cell>
          <cell r="M740" t="str">
            <v>MSB</v>
          </cell>
          <cell r="Q740" t="str">
            <v>Sered-OA-4B</v>
          </cell>
          <cell r="R740">
            <v>1</v>
          </cell>
          <cell r="T740">
            <v>20</v>
          </cell>
        </row>
        <row r="741">
          <cell r="B741" t="str">
            <v>SI-GYM-4A</v>
          </cell>
          <cell r="C741" t="str">
            <v>Juraj Šantavý</v>
          </cell>
          <cell r="D741">
            <v>904611269</v>
          </cell>
          <cell r="E741" t="str">
            <v>santavyjuraj@gmail.com</v>
          </cell>
          <cell r="F741" t="str">
            <v>K</v>
          </cell>
          <cell r="G741" t="str">
            <v>z</v>
          </cell>
          <cell r="H741">
            <v>44968</v>
          </cell>
          <cell r="I741" t="str">
            <v>MAJ</v>
          </cell>
          <cell r="J741" t="str">
            <v>JUN</v>
          </cell>
          <cell r="K741" t="str">
            <v>MAJ</v>
          </cell>
          <cell r="L741" t="str">
            <v>T</v>
          </cell>
          <cell r="M741" t="str">
            <v>MSB</v>
          </cell>
          <cell r="Q741" t="str">
            <v>SI-GYM-4A</v>
          </cell>
          <cell r="R741">
            <v>1</v>
          </cell>
          <cell r="T741">
            <v>20</v>
          </cell>
        </row>
        <row r="742">
          <cell r="B742" t="str">
            <v>SI-GYM-4B</v>
          </cell>
          <cell r="C742" t="str">
            <v>Jakub Kondla</v>
          </cell>
          <cell r="D742">
            <v>904972361</v>
          </cell>
          <cell r="E742" t="str">
            <v>kondla.jakub@gmail.com</v>
          </cell>
          <cell r="F742" t="str">
            <v>K</v>
          </cell>
          <cell r="G742" t="str">
            <v>z</v>
          </cell>
          <cell r="H742">
            <v>44971</v>
          </cell>
          <cell r="I742" t="str">
            <v>MAJ</v>
          </cell>
          <cell r="J742" t="str">
            <v>JUN</v>
          </cell>
          <cell r="K742" t="str">
            <v>MAJ</v>
          </cell>
          <cell r="L742" t="str">
            <v>T</v>
          </cell>
          <cell r="M742" t="str">
            <v>MSB</v>
          </cell>
          <cell r="O742" t="str">
            <v>2S</v>
          </cell>
          <cell r="Q742" t="str">
            <v>SI-GYM-4B</v>
          </cell>
          <cell r="R742">
            <v>1</v>
          </cell>
          <cell r="T742">
            <v>20</v>
          </cell>
        </row>
        <row r="743">
          <cell r="B743" t="str">
            <v>SI-GYM-OKT</v>
          </cell>
          <cell r="C743" t="str">
            <v>Nikola Zaňátová</v>
          </cell>
          <cell r="D743">
            <v>940247343</v>
          </cell>
          <cell r="E743" t="str">
            <v>nikola.zanatova2005@gmail.com</v>
          </cell>
          <cell r="F743" t="str">
            <v>K</v>
          </cell>
          <cell r="G743" t="str">
            <v>z</v>
          </cell>
          <cell r="H743">
            <v>44967</v>
          </cell>
          <cell r="I743" t="str">
            <v>MAJ</v>
          </cell>
          <cell r="J743" t="str">
            <v>JUN</v>
          </cell>
          <cell r="K743" t="str">
            <v>MAJ</v>
          </cell>
          <cell r="L743" t="str">
            <v>T</v>
          </cell>
          <cell r="Q743" t="str">
            <v>SI-GYM-OKT</v>
          </cell>
          <cell r="R743">
            <v>1</v>
          </cell>
          <cell r="T743">
            <v>20</v>
          </cell>
        </row>
        <row r="744">
          <cell r="B744" t="str">
            <v>SI-SZS-4A</v>
          </cell>
          <cell r="C744" t="str">
            <v>Timea Poláková</v>
          </cell>
          <cell r="D744">
            <v>908164785</v>
          </cell>
          <cell r="E744" t="str">
            <v>timka123pol@gmail.com</v>
          </cell>
          <cell r="F744" t="str">
            <v>K</v>
          </cell>
          <cell r="G744" t="str">
            <v>z</v>
          </cell>
          <cell r="H744">
            <v>44972</v>
          </cell>
          <cell r="I744" t="str">
            <v>MAR</v>
          </cell>
          <cell r="J744" t="str">
            <v>JUL</v>
          </cell>
          <cell r="L744" t="str">
            <v>T</v>
          </cell>
          <cell r="M744" t="str">
            <v>MSB</v>
          </cell>
          <cell r="Q744" t="str">
            <v>SI-SZS-4A</v>
          </cell>
          <cell r="R744">
            <v>1</v>
          </cell>
          <cell r="T744">
            <v>20</v>
          </cell>
        </row>
        <row r="745">
          <cell r="B745" t="str">
            <v>SI-SZS-4A</v>
          </cell>
          <cell r="C745" t="str">
            <v>Sandra Cintulová</v>
          </cell>
          <cell r="D745">
            <v>940225389</v>
          </cell>
          <cell r="E745" t="str">
            <v>sandracintulova@gmail.com</v>
          </cell>
          <cell r="F745" t="str">
            <v>K</v>
          </cell>
          <cell r="G745" t="str">
            <v>z</v>
          </cell>
          <cell r="H745">
            <v>44972</v>
          </cell>
          <cell r="L745" t="str">
            <v>T</v>
          </cell>
          <cell r="Q745" t="str">
            <v>SI-SZS-4A</v>
          </cell>
          <cell r="R745">
            <v>1</v>
          </cell>
          <cell r="T745">
            <v>20</v>
          </cell>
        </row>
        <row r="746">
          <cell r="B746" t="str">
            <v>SI-SZS-4B</v>
          </cell>
          <cell r="C746" t="str">
            <v>Aneta Langerová</v>
          </cell>
          <cell r="D746">
            <v>903632975</v>
          </cell>
          <cell r="E746" t="str">
            <v>anetalangerova14@gmail.com</v>
          </cell>
          <cell r="F746" t="str">
            <v>K</v>
          </cell>
          <cell r="G746" t="str">
            <v>z</v>
          </cell>
          <cell r="H746">
            <v>44972</v>
          </cell>
          <cell r="I746" t="str">
            <v>MAJ</v>
          </cell>
          <cell r="J746" t="str">
            <v>JUN</v>
          </cell>
          <cell r="L746" t="str">
            <v>T</v>
          </cell>
          <cell r="M746" t="str">
            <v>MSB</v>
          </cell>
          <cell r="O746" t="str">
            <v>2S</v>
          </cell>
          <cell r="Q746" t="str">
            <v>SI-SZS-4B</v>
          </cell>
          <cell r="R746">
            <v>1</v>
          </cell>
          <cell r="T746">
            <v>20</v>
          </cell>
        </row>
        <row r="747">
          <cell r="B747" t="str">
            <v>SI-SZS-4B</v>
          </cell>
          <cell r="C747" t="str">
            <v>Aleš Petrla</v>
          </cell>
          <cell r="D747">
            <v>950530038</v>
          </cell>
          <cell r="E747" t="str">
            <v>aldaisbest111@gmail.com</v>
          </cell>
          <cell r="F747" t="str">
            <v>K</v>
          </cell>
          <cell r="G747" t="str">
            <v>z</v>
          </cell>
          <cell r="L747" t="str">
            <v>T</v>
          </cell>
          <cell r="Q747" t="str">
            <v>SI-SZS-4B</v>
          </cell>
          <cell r="R747">
            <v>1</v>
          </cell>
          <cell r="T747">
            <v>20</v>
          </cell>
        </row>
        <row r="748">
          <cell r="B748" t="str">
            <v>SI-VIAHUMANA-4A</v>
          </cell>
          <cell r="C748" t="str">
            <v>Karolína Čárska</v>
          </cell>
          <cell r="D748">
            <v>949879784</v>
          </cell>
          <cell r="E748" t="str">
            <v>karolina.carska16@gmail.com</v>
          </cell>
          <cell r="F748" t="str">
            <v>K</v>
          </cell>
          <cell r="G748" t="str">
            <v>z</v>
          </cell>
          <cell r="H748">
            <v>45188</v>
          </cell>
          <cell r="I748" t="str">
            <v>SEP</v>
          </cell>
          <cell r="J748" t="str">
            <v>SEP</v>
          </cell>
          <cell r="K748" t="str">
            <v>SEP</v>
          </cell>
          <cell r="L748" t="str">
            <v>T</v>
          </cell>
          <cell r="Q748" t="str">
            <v>SI-VIAHUMANA-4A</v>
          </cell>
          <cell r="R748">
            <v>1</v>
          </cell>
          <cell r="T748">
            <v>20</v>
          </cell>
        </row>
        <row r="749">
          <cell r="B749" t="str">
            <v>SI-VIAHUMANA-4A</v>
          </cell>
          <cell r="C749" t="str">
            <v>Lina Sarnoská</v>
          </cell>
          <cell r="D749">
            <v>949879784</v>
          </cell>
          <cell r="E749" t="str">
            <v>sarnovskalinda@gmail.com</v>
          </cell>
          <cell r="F749" t="str">
            <v>K</v>
          </cell>
          <cell r="G749" t="str">
            <v>z</v>
          </cell>
          <cell r="L749" t="str">
            <v>T</v>
          </cell>
          <cell r="Q749" t="str">
            <v>SI-VIAHUMANA-4A</v>
          </cell>
          <cell r="R749">
            <v>1</v>
          </cell>
          <cell r="T749">
            <v>20</v>
          </cell>
        </row>
        <row r="750">
          <cell r="B750" t="str">
            <v>SI-VIAHUMANA-4A</v>
          </cell>
          <cell r="C750" t="str">
            <v>Viktor Galbavý</v>
          </cell>
          <cell r="D750">
            <v>917586956</v>
          </cell>
          <cell r="E750" t="str">
            <v>viktor.galbavy.vg@gmail.com</v>
          </cell>
          <cell r="F750" t="str">
            <v>K</v>
          </cell>
          <cell r="G750" t="str">
            <v>z</v>
          </cell>
          <cell r="L750" t="str">
            <v>T</v>
          </cell>
          <cell r="Q750" t="str">
            <v>SI-VIAHUMANA-4A</v>
          </cell>
          <cell r="R750">
            <v>1</v>
          </cell>
          <cell r="T750">
            <v>20</v>
          </cell>
        </row>
        <row r="751">
          <cell r="B751" t="str">
            <v>SK-GYM-4A</v>
          </cell>
          <cell r="C751" t="str">
            <v>Kevin Vyravec</v>
          </cell>
          <cell r="D751">
            <v>940966241</v>
          </cell>
          <cell r="E751" t="str">
            <v>kevinvyravec@gmail.com</v>
          </cell>
          <cell r="F751" t="str">
            <v>K</v>
          </cell>
          <cell r="G751" t="str">
            <v>z</v>
          </cell>
          <cell r="H751">
            <v>44992</v>
          </cell>
          <cell r="I751" t="str">
            <v>MAJ</v>
          </cell>
          <cell r="J751" t="str">
            <v>JUN</v>
          </cell>
          <cell r="K751" t="str">
            <v>MAJ</v>
          </cell>
          <cell r="L751" t="str">
            <v>T</v>
          </cell>
          <cell r="M751" t="str">
            <v>MSB</v>
          </cell>
          <cell r="O751" t="str">
            <v>PD</v>
          </cell>
          <cell r="Q751" t="str">
            <v>SK-GYM-4A</v>
          </cell>
          <cell r="R751">
            <v>1</v>
          </cell>
          <cell r="T751">
            <v>20</v>
          </cell>
        </row>
        <row r="752">
          <cell r="B752" t="str">
            <v>SK-OA-4A</v>
          </cell>
          <cell r="C752" t="str">
            <v>Viktória Slivovičová</v>
          </cell>
          <cell r="D752">
            <v>944461772</v>
          </cell>
          <cell r="E752" t="str">
            <v>vikaa.slivovicova@gmail.com</v>
          </cell>
          <cell r="F752" t="str">
            <v/>
          </cell>
          <cell r="G752" t="str">
            <v/>
          </cell>
          <cell r="H752">
            <v>45177</v>
          </cell>
          <cell r="I752" t="str">
            <v>SEP</v>
          </cell>
          <cell r="J752" t="str">
            <v>SEP</v>
          </cell>
          <cell r="L752" t="str">
            <v>T</v>
          </cell>
          <cell r="M752" t="str">
            <v>SB A</v>
          </cell>
          <cell r="Q752" t="str">
            <v>SK-OA-4A</v>
          </cell>
          <cell r="R752">
            <v>1</v>
          </cell>
          <cell r="T752">
            <v>20</v>
          </cell>
        </row>
        <row r="753">
          <cell r="B753" t="str">
            <v>SK-SUV-4G</v>
          </cell>
          <cell r="C753" t="str">
            <v>Marta Drozdová</v>
          </cell>
          <cell r="D753">
            <v>915638086</v>
          </cell>
          <cell r="E753" t="str">
            <v>drozdovamarta5@gmail.com</v>
          </cell>
          <cell r="F753" t="str">
            <v>K</v>
          </cell>
          <cell r="G753" t="str">
            <v>z</v>
          </cell>
          <cell r="H753">
            <v>45000</v>
          </cell>
          <cell r="I753" t="str">
            <v>MAJ</v>
          </cell>
          <cell r="J753" t="str">
            <v>JUN</v>
          </cell>
          <cell r="K753" t="str">
            <v>MAJ</v>
          </cell>
          <cell r="L753" t="str">
            <v>T</v>
          </cell>
          <cell r="M753" t="str">
            <v>MSB</v>
          </cell>
          <cell r="Q753" t="str">
            <v>SK-SUV-4G</v>
          </cell>
          <cell r="R753">
            <v>1</v>
          </cell>
          <cell r="T753">
            <v>20</v>
          </cell>
        </row>
        <row r="754">
          <cell r="B754" t="str">
            <v>SK-SZS-4A</v>
          </cell>
          <cell r="C754" t="str">
            <v>Zuzana Berežná</v>
          </cell>
          <cell r="D754">
            <v>951241796</v>
          </cell>
          <cell r="E754" t="str">
            <v>zuzanaberezna6@gmail.com</v>
          </cell>
          <cell r="F754" t="str">
            <v>K</v>
          </cell>
          <cell r="G754" t="str">
            <v>z</v>
          </cell>
          <cell r="H754">
            <v>44994</v>
          </cell>
          <cell r="I754" t="str">
            <v>APR</v>
          </cell>
          <cell r="J754" t="str">
            <v>MAJ</v>
          </cell>
          <cell r="L754" t="str">
            <v>T</v>
          </cell>
          <cell r="M754" t="str">
            <v>MSB</v>
          </cell>
          <cell r="N754" t="str">
            <v>F_peto</v>
          </cell>
          <cell r="O754" t="str">
            <v>PD</v>
          </cell>
          <cell r="Q754" t="str">
            <v>SK-SZS-4A</v>
          </cell>
          <cell r="R754">
            <v>1</v>
          </cell>
          <cell r="T754">
            <v>20</v>
          </cell>
        </row>
        <row r="755">
          <cell r="B755" t="str">
            <v>SL-CG-4A</v>
          </cell>
          <cell r="C755" t="str">
            <v>Andrea Kafková</v>
          </cell>
          <cell r="D755">
            <v>948290671</v>
          </cell>
          <cell r="E755" t="str">
            <v>adakafkova@gmail.com</v>
          </cell>
          <cell r="F755" t="str">
            <v>K</v>
          </cell>
          <cell r="G755" t="str">
            <v>z</v>
          </cell>
          <cell r="I755" t="str">
            <v>MAJ</v>
          </cell>
          <cell r="J755" t="str">
            <v>JUn</v>
          </cell>
          <cell r="K755" t="str">
            <v>MAJ</v>
          </cell>
          <cell r="L755" t="str">
            <v>T</v>
          </cell>
          <cell r="M755" t="str">
            <v>MSB</v>
          </cell>
          <cell r="N755" t="str">
            <v>F</v>
          </cell>
          <cell r="O755" t="str">
            <v>2S</v>
          </cell>
          <cell r="Q755" t="str">
            <v>SL-CG-4A</v>
          </cell>
          <cell r="R755">
            <v>1</v>
          </cell>
          <cell r="T755">
            <v>20</v>
          </cell>
        </row>
        <row r="756">
          <cell r="B756" t="str">
            <v>SL-GYM-OKT</v>
          </cell>
          <cell r="C756" t="str">
            <v>Miriam Firmentová</v>
          </cell>
          <cell r="D756">
            <v>904876831</v>
          </cell>
          <cell r="E756" t="str">
            <v>miriam.firmentova@gmail.com</v>
          </cell>
          <cell r="F756" t="str">
            <v>K</v>
          </cell>
          <cell r="G756" t="str">
            <v>z</v>
          </cell>
          <cell r="H756">
            <v>44986</v>
          </cell>
          <cell r="I756" t="str">
            <v>MAJ</v>
          </cell>
          <cell r="J756" t="str">
            <v>JUN</v>
          </cell>
          <cell r="K756" t="str">
            <v>MAj</v>
          </cell>
          <cell r="L756" t="str">
            <v>T</v>
          </cell>
          <cell r="M756" t="str">
            <v>MSB</v>
          </cell>
          <cell r="N756" t="str">
            <v>F</v>
          </cell>
          <cell r="O756" t="str">
            <v>PD</v>
          </cell>
          <cell r="Q756" t="str">
            <v>SL-GYM-OKT</v>
          </cell>
          <cell r="R756">
            <v>1</v>
          </cell>
          <cell r="T756">
            <v>20</v>
          </cell>
        </row>
        <row r="757">
          <cell r="B757" t="str">
            <v>SL-OA-4B</v>
          </cell>
          <cell r="C757" t="str">
            <v>Anežka Trembáčová</v>
          </cell>
          <cell r="D757">
            <v>944202579</v>
          </cell>
          <cell r="E757" t="str">
            <v>anezkatrembacova2@gmail.com</v>
          </cell>
          <cell r="F757" t="str">
            <v>K</v>
          </cell>
          <cell r="G757" t="str">
            <v>z</v>
          </cell>
          <cell r="H757">
            <v>44987</v>
          </cell>
          <cell r="I757" t="str">
            <v>MAJ</v>
          </cell>
          <cell r="J757" t="str">
            <v>JUN</v>
          </cell>
          <cell r="L757" t="str">
            <v>T</v>
          </cell>
          <cell r="M757" t="str">
            <v>SB B</v>
          </cell>
          <cell r="O757" t="str">
            <v>2S</v>
          </cell>
          <cell r="Q757" t="str">
            <v>SL-OA-4B</v>
          </cell>
          <cell r="R757">
            <v>1</v>
          </cell>
          <cell r="T757">
            <v>20</v>
          </cell>
        </row>
        <row r="758">
          <cell r="B758" t="str">
            <v>SL-SOS-5HOA (5r)</v>
          </cell>
          <cell r="C758" t="str">
            <v>Miroslava Dziaková</v>
          </cell>
          <cell r="D758">
            <v>902777362</v>
          </cell>
          <cell r="E758" t="str">
            <v>miroslavadziak@gmail.com</v>
          </cell>
          <cell r="F758" t="str">
            <v>K</v>
          </cell>
          <cell r="G758" t="str">
            <v>z</v>
          </cell>
          <cell r="I758" t="str">
            <v>MAJ</v>
          </cell>
          <cell r="J758" t="str">
            <v xml:space="preserve">NOV </v>
          </cell>
          <cell r="L758" t="str">
            <v>T</v>
          </cell>
          <cell r="M758" t="str">
            <v>MSB</v>
          </cell>
          <cell r="N758" t="str">
            <v>F</v>
          </cell>
          <cell r="Q758" t="str">
            <v>SL-SOS-5HOA (5r)</v>
          </cell>
          <cell r="R758">
            <v>1</v>
          </cell>
          <cell r="T758">
            <v>20</v>
          </cell>
        </row>
        <row r="759">
          <cell r="B759" t="str">
            <v>SL-SOS-5HOA (5r)</v>
          </cell>
          <cell r="C759" t="str">
            <v>Amália Michnová</v>
          </cell>
          <cell r="D759">
            <v>919160622</v>
          </cell>
          <cell r="E759" t="str">
            <v>jonaspremeniak@gmail.com</v>
          </cell>
          <cell r="F759" t="str">
            <v>K</v>
          </cell>
          <cell r="G759" t="str">
            <v>z</v>
          </cell>
          <cell r="L759" t="str">
            <v>T</v>
          </cell>
          <cell r="Q759" t="str">
            <v>SL-SOS-5HOA (5r)</v>
          </cell>
          <cell r="R759">
            <v>1</v>
          </cell>
          <cell r="T759">
            <v>20</v>
          </cell>
        </row>
        <row r="760">
          <cell r="B760" t="str">
            <v>SL-SOST-4A</v>
          </cell>
          <cell r="C760" t="str">
            <v>Samuel Vasilík</v>
          </cell>
          <cell r="D760">
            <v>911219244</v>
          </cell>
          <cell r="E760" t="str">
            <v>samuel.vasilik187@gmail.com</v>
          </cell>
          <cell r="F760" t="str">
            <v>K</v>
          </cell>
          <cell r="G760" t="str">
            <v>z</v>
          </cell>
          <cell r="H760">
            <v>44991</v>
          </cell>
          <cell r="I760" t="str">
            <v>MAj</v>
          </cell>
          <cell r="J760" t="str">
            <v>JUN</v>
          </cell>
          <cell r="L760" t="str">
            <v>T</v>
          </cell>
          <cell r="M760" t="str">
            <v>MSB</v>
          </cell>
          <cell r="N760" t="str">
            <v>F</v>
          </cell>
          <cell r="O760" t="str">
            <v>2S</v>
          </cell>
          <cell r="Q760" t="str">
            <v>SL-SOST-4A</v>
          </cell>
          <cell r="R760">
            <v>1</v>
          </cell>
          <cell r="T760">
            <v>20</v>
          </cell>
        </row>
        <row r="761">
          <cell r="B761" t="str">
            <v>SL-SOST-4B</v>
          </cell>
          <cell r="C761" t="str">
            <v>Tobias Havrila</v>
          </cell>
          <cell r="D761">
            <v>910177788</v>
          </cell>
          <cell r="E761" t="str">
            <v>tobiashavrila2@gmail.com</v>
          </cell>
          <cell r="F761" t="str">
            <v>K</v>
          </cell>
          <cell r="G761" t="str">
            <v>z</v>
          </cell>
          <cell r="H761">
            <v>44991</v>
          </cell>
          <cell r="I761" t="str">
            <v>MAR</v>
          </cell>
          <cell r="J761" t="str">
            <v>APR</v>
          </cell>
          <cell r="K761" t="str">
            <v>SEP</v>
          </cell>
          <cell r="L761" t="str">
            <v>T</v>
          </cell>
          <cell r="M761" t="str">
            <v>MSB</v>
          </cell>
          <cell r="N761" t="str">
            <v>F</v>
          </cell>
          <cell r="Q761" t="str">
            <v>SL-SOST-4B</v>
          </cell>
          <cell r="R761">
            <v>1</v>
          </cell>
          <cell r="T761">
            <v>20</v>
          </cell>
        </row>
        <row r="762">
          <cell r="B762" t="str">
            <v>SNV-GJ-5B (5r)</v>
          </cell>
          <cell r="C762" t="str">
            <v>Sára Dutková</v>
          </cell>
          <cell r="D762">
            <v>944644886</v>
          </cell>
          <cell r="E762" t="str">
            <v>dutkosara@gmail.com</v>
          </cell>
          <cell r="F762" t="str">
            <v>K</v>
          </cell>
          <cell r="G762" t="str">
            <v>z</v>
          </cell>
          <cell r="H762">
            <v>45016</v>
          </cell>
          <cell r="I762" t="str">
            <v>JUN</v>
          </cell>
          <cell r="J762" t="str">
            <v>JUL</v>
          </cell>
          <cell r="K762" t="str">
            <v>JUN</v>
          </cell>
          <cell r="L762" t="str">
            <v>T</v>
          </cell>
          <cell r="M762" t="str">
            <v>MSB</v>
          </cell>
          <cell r="Q762" t="str">
            <v>SNV-GJ-5B (5r)</v>
          </cell>
          <cell r="R762">
            <v>1</v>
          </cell>
          <cell r="T762">
            <v>20</v>
          </cell>
        </row>
        <row r="763">
          <cell r="B763" t="str">
            <v>SNV-GJ-OKT</v>
          </cell>
          <cell r="C763" t="str">
            <v>Katarína Fľaková</v>
          </cell>
          <cell r="D763">
            <v>944496346</v>
          </cell>
          <cell r="E763" t="str">
            <v>katkaflakova20@gmail.com</v>
          </cell>
          <cell r="F763" t="str">
            <v>K</v>
          </cell>
          <cell r="G763" t="str">
            <v>z</v>
          </cell>
          <cell r="H763">
            <v>44967</v>
          </cell>
          <cell r="I763" t="str">
            <v>APR</v>
          </cell>
          <cell r="J763" t="str">
            <v>SEP</v>
          </cell>
          <cell r="L763" t="str">
            <v>T</v>
          </cell>
          <cell r="M763" t="str">
            <v>MSB</v>
          </cell>
          <cell r="N763" t="str">
            <v>F_peto</v>
          </cell>
          <cell r="Q763" t="str">
            <v>SNV-GJ-OKT</v>
          </cell>
          <cell r="R763">
            <v>1</v>
          </cell>
          <cell r="T763">
            <v>20</v>
          </cell>
        </row>
        <row r="764">
          <cell r="B764" t="str">
            <v>SNV-GS-4D</v>
          </cell>
          <cell r="C764" t="str">
            <v>Barbora Joppová</v>
          </cell>
          <cell r="D764">
            <v>944959144</v>
          </cell>
          <cell r="E764" t="str">
            <v>bjoppova@gmail.com</v>
          </cell>
          <cell r="F764" t="str">
            <v>K</v>
          </cell>
          <cell r="G764" t="str">
            <v>z</v>
          </cell>
          <cell r="H764">
            <v>45189</v>
          </cell>
          <cell r="I764" t="str">
            <v>SEP</v>
          </cell>
          <cell r="K764" t="str">
            <v>SEP</v>
          </cell>
          <cell r="L764" t="str">
            <v>T</v>
          </cell>
          <cell r="M764" t="str">
            <v>SB B</v>
          </cell>
          <cell r="Q764" t="str">
            <v>SNV-GS-4D</v>
          </cell>
          <cell r="R764">
            <v>1</v>
          </cell>
          <cell r="T764">
            <v>20</v>
          </cell>
        </row>
        <row r="765">
          <cell r="B765" t="str">
            <v>SNV-GS-4D</v>
          </cell>
          <cell r="C765" t="str">
            <v>Gabriela Celine Feňárová</v>
          </cell>
          <cell r="D765">
            <v>904449356</v>
          </cell>
          <cell r="E765" t="str">
            <v>gabrielafenarova@gmail.com</v>
          </cell>
          <cell r="F765" t="str">
            <v>K</v>
          </cell>
          <cell r="G765" t="str">
            <v>z</v>
          </cell>
          <cell r="L765" t="str">
            <v>T</v>
          </cell>
          <cell r="Q765" t="str">
            <v>SNV-GS-4D</v>
          </cell>
          <cell r="R765">
            <v>1</v>
          </cell>
          <cell r="T765">
            <v>20</v>
          </cell>
        </row>
        <row r="766">
          <cell r="B766" t="str">
            <v>SNV-HA-5A (5r)</v>
          </cell>
          <cell r="C766" t="str">
            <v>Sofia Bučáková</v>
          </cell>
          <cell r="D766">
            <v>903502739</v>
          </cell>
          <cell r="E766" t="str">
            <v>bucakovasofia7@gmail.com</v>
          </cell>
          <cell r="F766" t="str">
            <v>K</v>
          </cell>
          <cell r="G766" t="str">
            <v>z</v>
          </cell>
          <cell r="H766">
            <v>44984</v>
          </cell>
          <cell r="I766" t="str">
            <v>MAj</v>
          </cell>
          <cell r="J766" t="str">
            <v>JUN</v>
          </cell>
          <cell r="K766" t="str">
            <v>MAJ</v>
          </cell>
          <cell r="L766" t="str">
            <v>T</v>
          </cell>
          <cell r="M766" t="str">
            <v>MSB</v>
          </cell>
          <cell r="N766" t="str">
            <v>F_peto</v>
          </cell>
          <cell r="Q766" t="str">
            <v>SNV-HA-5A (5r)</v>
          </cell>
          <cell r="R766">
            <v>1</v>
          </cell>
          <cell r="T766">
            <v>20</v>
          </cell>
        </row>
        <row r="767">
          <cell r="B767" t="str">
            <v>SNV-SOSE-4A</v>
          </cell>
          <cell r="C767" t="str">
            <v>Sofia Fabianová</v>
          </cell>
          <cell r="D767">
            <v>918016727</v>
          </cell>
          <cell r="E767" t="str">
            <v>sfabianova99@gmail.com</v>
          </cell>
          <cell r="F767" t="str">
            <v>K</v>
          </cell>
          <cell r="G767" t="str">
            <v>z</v>
          </cell>
          <cell r="H767">
            <v>44967</v>
          </cell>
          <cell r="I767" t="str">
            <v>JUN</v>
          </cell>
          <cell r="J767" t="str">
            <v>AUG</v>
          </cell>
          <cell r="K767" t="str">
            <v>JUL</v>
          </cell>
          <cell r="L767" t="str">
            <v>T</v>
          </cell>
          <cell r="M767" t="str">
            <v>MSB</v>
          </cell>
          <cell r="Q767" t="str">
            <v>SNV-SOSE-4A</v>
          </cell>
          <cell r="R767">
            <v>1</v>
          </cell>
          <cell r="T767">
            <v>20</v>
          </cell>
        </row>
        <row r="768">
          <cell r="B768" t="str">
            <v>SNV-SOSE-4B</v>
          </cell>
          <cell r="C768" t="str">
            <v>Viktória Stašová</v>
          </cell>
          <cell r="D768">
            <v>903037926</v>
          </cell>
          <cell r="E768" t="str">
            <v>vikystasova@gmail.com</v>
          </cell>
          <cell r="F768" t="str">
            <v>K</v>
          </cell>
          <cell r="G768" t="str">
            <v>z</v>
          </cell>
          <cell r="H768">
            <v>44967</v>
          </cell>
          <cell r="I768" t="str">
            <v>MAR</v>
          </cell>
          <cell r="J768" t="str">
            <v>MAJ</v>
          </cell>
          <cell r="L768" t="str">
            <v>T</v>
          </cell>
          <cell r="M768" t="str">
            <v>MSB</v>
          </cell>
          <cell r="N768" t="str">
            <v>F_peto</v>
          </cell>
          <cell r="Q768" t="str">
            <v>SNV-SOSE-4B</v>
          </cell>
          <cell r="R768">
            <v>1</v>
          </cell>
          <cell r="T768">
            <v>20</v>
          </cell>
        </row>
        <row r="769">
          <cell r="B769" t="str">
            <v>SNV-SOSE-4E</v>
          </cell>
          <cell r="C769" t="str">
            <v>Natália Kukurová</v>
          </cell>
          <cell r="D769">
            <v>919270943</v>
          </cell>
          <cell r="E769" t="str">
            <v>nkukurova5@gmail.com</v>
          </cell>
          <cell r="F769" t="str">
            <v>K</v>
          </cell>
          <cell r="G769" t="str">
            <v>z</v>
          </cell>
          <cell r="H769">
            <v>45014</v>
          </cell>
          <cell r="I769" t="str">
            <v>MAR</v>
          </cell>
          <cell r="J769" t="str">
            <v>APR</v>
          </cell>
          <cell r="K769" t="str">
            <v>MAR</v>
          </cell>
          <cell r="L769" t="str">
            <v>T</v>
          </cell>
          <cell r="M769" t="str">
            <v>MSB</v>
          </cell>
          <cell r="N769" t="str">
            <v>F_peto</v>
          </cell>
          <cell r="Q769" t="str">
            <v>SNV-SOSE-4E</v>
          </cell>
          <cell r="R769">
            <v>1</v>
          </cell>
          <cell r="T769">
            <v>20</v>
          </cell>
        </row>
        <row r="770">
          <cell r="B770" t="str">
            <v>SNV-SOSE-4L</v>
          </cell>
          <cell r="C770" t="str">
            <v>Radoslava Grivalská</v>
          </cell>
          <cell r="D770">
            <v>949851031</v>
          </cell>
          <cell r="E770" t="str">
            <v>radoslavagrivalska@gmail.com</v>
          </cell>
          <cell r="F770" t="str">
            <v>K</v>
          </cell>
          <cell r="G770" t="str">
            <v>z</v>
          </cell>
          <cell r="H770">
            <v>44968</v>
          </cell>
          <cell r="I770" t="str">
            <v>MAj</v>
          </cell>
          <cell r="J770" t="str">
            <v>SEP</v>
          </cell>
          <cell r="L770" t="str">
            <v>T</v>
          </cell>
          <cell r="M770" t="str">
            <v>MSB</v>
          </cell>
          <cell r="N770" t="str">
            <v>F_peto</v>
          </cell>
          <cell r="Q770" t="str">
            <v>SNV-SOSE-4L</v>
          </cell>
          <cell r="R770">
            <v>1</v>
          </cell>
          <cell r="T770">
            <v>20</v>
          </cell>
        </row>
        <row r="771">
          <cell r="B771" t="str">
            <v>SNV-SPST-4D</v>
          </cell>
          <cell r="C771" t="str">
            <v>Tomáš Hnát</v>
          </cell>
          <cell r="D771">
            <v>944060848</v>
          </cell>
          <cell r="E771" t="str">
            <v>tomihnat111@gmail.com</v>
          </cell>
          <cell r="F771" t="str">
            <v>K</v>
          </cell>
          <cell r="G771" t="str">
            <v>z</v>
          </cell>
          <cell r="H771">
            <v>44967</v>
          </cell>
          <cell r="I771" t="str">
            <v>MAJ</v>
          </cell>
          <cell r="J771" t="str">
            <v>JUN</v>
          </cell>
          <cell r="K771" t="str">
            <v>MAJ</v>
          </cell>
          <cell r="L771" t="str">
            <v>T</v>
          </cell>
          <cell r="M771" t="str">
            <v>MSB</v>
          </cell>
          <cell r="Q771" t="str">
            <v>SNV-SPST-4D</v>
          </cell>
          <cell r="R771">
            <v>1</v>
          </cell>
          <cell r="T771">
            <v>20</v>
          </cell>
        </row>
        <row r="772">
          <cell r="B772" t="str">
            <v>SO-GYM-4A</v>
          </cell>
          <cell r="C772" t="str">
            <v>Zuzana Padová</v>
          </cell>
          <cell r="D772">
            <v>917444194</v>
          </cell>
          <cell r="E772" t="str">
            <v>zuzanapadova2@gmail.com</v>
          </cell>
          <cell r="F772" t="str">
            <v>K</v>
          </cell>
          <cell r="G772" t="str">
            <v>z</v>
          </cell>
          <cell r="H772">
            <v>44999</v>
          </cell>
          <cell r="I772" t="str">
            <v>JUN</v>
          </cell>
          <cell r="J772" t="str">
            <v>JUN</v>
          </cell>
          <cell r="K772" t="str">
            <v>MAJ</v>
          </cell>
          <cell r="L772" t="str">
            <v>T</v>
          </cell>
          <cell r="M772" t="str">
            <v>MSB</v>
          </cell>
          <cell r="Q772" t="str">
            <v>SO-GYM-4A</v>
          </cell>
          <cell r="R772">
            <v>1</v>
          </cell>
          <cell r="T772">
            <v>20</v>
          </cell>
        </row>
        <row r="773">
          <cell r="B773" t="str">
            <v>SO-GYM-OKT</v>
          </cell>
          <cell r="C773" t="str">
            <v>Kristína Janusiková</v>
          </cell>
          <cell r="D773">
            <v>918257847</v>
          </cell>
          <cell r="E773" t="str">
            <v>janusikovak@gmail.com</v>
          </cell>
          <cell r="F773" t="str">
            <v>K</v>
          </cell>
          <cell r="G773" t="str">
            <v>z</v>
          </cell>
          <cell r="H773">
            <v>44999</v>
          </cell>
          <cell r="I773" t="str">
            <v>MAJ</v>
          </cell>
          <cell r="J773" t="str">
            <v>JUN</v>
          </cell>
          <cell r="K773" t="str">
            <v>MAJ</v>
          </cell>
          <cell r="L773" t="str">
            <v>T</v>
          </cell>
          <cell r="M773" t="str">
            <v>MSB</v>
          </cell>
          <cell r="O773" t="str">
            <v>PD</v>
          </cell>
          <cell r="Q773" t="str">
            <v>SO-GYM-OKT</v>
          </cell>
          <cell r="R773">
            <v>1</v>
          </cell>
          <cell r="T773">
            <v>20</v>
          </cell>
        </row>
        <row r="774">
          <cell r="B774" t="str">
            <v>SP-GYM-4B</v>
          </cell>
          <cell r="C774" t="str">
            <v>Katarína Pšarová</v>
          </cell>
          <cell r="D774">
            <v>949302087</v>
          </cell>
          <cell r="E774" t="str">
            <v>katpsarova@gmail.com</v>
          </cell>
          <cell r="F774" t="str">
            <v>K</v>
          </cell>
          <cell r="G774" t="str">
            <v>z</v>
          </cell>
          <cell r="H774">
            <v>45077</v>
          </cell>
          <cell r="I774" t="str">
            <v>MAJ</v>
          </cell>
          <cell r="J774" t="str">
            <v>=</v>
          </cell>
          <cell r="L774" t="str">
            <v>T</v>
          </cell>
          <cell r="M774" t="str">
            <v>SB a</v>
          </cell>
          <cell r="Q774" t="str">
            <v>SP-GYM-4B</v>
          </cell>
          <cell r="R774">
            <v>1</v>
          </cell>
          <cell r="T774">
            <v>20</v>
          </cell>
        </row>
        <row r="775">
          <cell r="B775" t="str">
            <v>ST-SOS-4A</v>
          </cell>
          <cell r="C775" t="str">
            <v>Alex Bariš</v>
          </cell>
          <cell r="D775">
            <v>908606855</v>
          </cell>
          <cell r="E775" t="str">
            <v>alexbaris167@gmail.com</v>
          </cell>
          <cell r="F775" t="str">
            <v>K</v>
          </cell>
          <cell r="G775" t="str">
            <v>z</v>
          </cell>
          <cell r="H775">
            <v>44973</v>
          </cell>
          <cell r="I775" t="str">
            <v>MAj</v>
          </cell>
          <cell r="J775" t="str">
            <v>JUN</v>
          </cell>
          <cell r="K775" t="str">
            <v>MAJ</v>
          </cell>
          <cell r="L775" t="str">
            <v>T</v>
          </cell>
          <cell r="M775" t="str">
            <v>MSB</v>
          </cell>
          <cell r="O775" t="str">
            <v>PD</v>
          </cell>
          <cell r="Q775" t="str">
            <v>ST-SOS-4A</v>
          </cell>
          <cell r="R775">
            <v>1</v>
          </cell>
          <cell r="T775">
            <v>20</v>
          </cell>
        </row>
        <row r="776">
          <cell r="B776" t="str">
            <v>ST-SOS-4ENP</v>
          </cell>
          <cell r="C776" t="str">
            <v>Adrián Hadbábny</v>
          </cell>
          <cell r="D776">
            <v>944596191</v>
          </cell>
          <cell r="E776" t="str">
            <v>adrianhadbabny@gmail.com</v>
          </cell>
          <cell r="F776" t="str">
            <v>K</v>
          </cell>
          <cell r="G776" t="str">
            <v>z</v>
          </cell>
          <cell r="H776">
            <v>44972</v>
          </cell>
          <cell r="I776" t="str">
            <v>JUN</v>
          </cell>
          <cell r="J776" t="str">
            <v>JUL</v>
          </cell>
          <cell r="L776" t="str">
            <v>T</v>
          </cell>
          <cell r="M776" t="str">
            <v>MSB</v>
          </cell>
          <cell r="Q776" t="str">
            <v>ST-SOS-4ENP</v>
          </cell>
          <cell r="R776">
            <v>1</v>
          </cell>
          <cell r="T776">
            <v>20</v>
          </cell>
        </row>
        <row r="777">
          <cell r="B777" t="str">
            <v>Sturovo-GIM-4C</v>
          </cell>
          <cell r="C777" t="str">
            <v>Gábor Mitták</v>
          </cell>
          <cell r="D777">
            <v>902721904</v>
          </cell>
          <cell r="E777" t="str">
            <v>mittakgabor@gmail.com</v>
          </cell>
          <cell r="F777" t="str">
            <v/>
          </cell>
          <cell r="G777" t="str">
            <v>z</v>
          </cell>
          <cell r="H777">
            <v>44984</v>
          </cell>
          <cell r="I777" t="str">
            <v>MAJ</v>
          </cell>
          <cell r="J777" t="str">
            <v>JUN</v>
          </cell>
          <cell r="L777" t="str">
            <v>T</v>
          </cell>
          <cell r="M777" t="str">
            <v>MSB</v>
          </cell>
          <cell r="Q777" t="str">
            <v>Sturovo-GIM-4C</v>
          </cell>
          <cell r="R777">
            <v>1</v>
          </cell>
          <cell r="T777">
            <v>20</v>
          </cell>
        </row>
        <row r="778">
          <cell r="B778" t="str">
            <v>Sturovo-GIM-4C</v>
          </cell>
          <cell r="C778" t="str">
            <v>Edina Monostori</v>
          </cell>
          <cell r="D778">
            <v>908635607</v>
          </cell>
          <cell r="E778" t="str">
            <v>nostori.edina@gmail.com</v>
          </cell>
          <cell r="F778" t="str">
            <v/>
          </cell>
          <cell r="G778" t="str">
            <v>z</v>
          </cell>
          <cell r="L778" t="str">
            <v>T</v>
          </cell>
          <cell r="Q778" t="str">
            <v>Sturovo-GIM-4C</v>
          </cell>
          <cell r="R778">
            <v>1</v>
          </cell>
          <cell r="T778">
            <v>20</v>
          </cell>
        </row>
        <row r="779">
          <cell r="B779" t="str">
            <v>Surany-GYM-4A</v>
          </cell>
          <cell r="C779" t="str">
            <v>Terka Kečkešová</v>
          </cell>
          <cell r="D779">
            <v>918256099</v>
          </cell>
          <cell r="E779" t="str">
            <v>keckesovaterri@gmail.com</v>
          </cell>
          <cell r="F779" t="str">
            <v>K</v>
          </cell>
          <cell r="G779" t="str">
            <v>z</v>
          </cell>
          <cell r="H779">
            <v>44991</v>
          </cell>
          <cell r="I779" t="str">
            <v>MAj</v>
          </cell>
          <cell r="L779" t="str">
            <v>T</v>
          </cell>
          <cell r="M779" t="str">
            <v>MSB</v>
          </cell>
          <cell r="N779" t="str">
            <v>F_gergely</v>
          </cell>
          <cell r="Q779" t="str">
            <v>Surany-GYM-4A</v>
          </cell>
          <cell r="R779">
            <v>1</v>
          </cell>
          <cell r="T779">
            <v>20</v>
          </cell>
        </row>
        <row r="780">
          <cell r="B780" t="str">
            <v>Surany-GYM-4B</v>
          </cell>
          <cell r="C780" t="str">
            <v>Lucia Kuciaková</v>
          </cell>
          <cell r="D780">
            <v>940720915</v>
          </cell>
          <cell r="E780" t="str">
            <v>lucia.kuciakova@gmail.com</v>
          </cell>
          <cell r="F780" t="str">
            <v>K</v>
          </cell>
          <cell r="G780" t="str">
            <v>z</v>
          </cell>
          <cell r="H780">
            <v>44987</v>
          </cell>
          <cell r="I780" t="str">
            <v>MAJ</v>
          </cell>
          <cell r="J780" t="str">
            <v>JUN</v>
          </cell>
          <cell r="L780" t="str">
            <v>T</v>
          </cell>
          <cell r="M780" t="str">
            <v>MSB</v>
          </cell>
          <cell r="N780" t="str">
            <v>F_gergely</v>
          </cell>
          <cell r="Q780" t="str">
            <v>Surany-GYM-4B</v>
          </cell>
          <cell r="R780">
            <v>1</v>
          </cell>
          <cell r="T780">
            <v>20</v>
          </cell>
        </row>
        <row r="781">
          <cell r="B781" t="str">
            <v xml:space="preserve">Surany-OA-4B </v>
          </cell>
          <cell r="C781" t="str">
            <v>Denis Zachar</v>
          </cell>
          <cell r="D781">
            <v>915144694</v>
          </cell>
          <cell r="E781" t="str">
            <v>dedezachar22@gmail.com</v>
          </cell>
          <cell r="F781" t="str">
            <v>K</v>
          </cell>
          <cell r="G781" t="str">
            <v>z</v>
          </cell>
          <cell r="H781">
            <v>44991</v>
          </cell>
          <cell r="I781" t="str">
            <v>MAR</v>
          </cell>
          <cell r="J781" t="str">
            <v>APR</v>
          </cell>
          <cell r="L781" t="str">
            <v>T</v>
          </cell>
          <cell r="M781" t="str">
            <v>MSB</v>
          </cell>
          <cell r="O781" t="str">
            <v>PD</v>
          </cell>
          <cell r="Q781" t="str">
            <v xml:space="preserve">Surany-OA-4B </v>
          </cell>
          <cell r="R781">
            <v>1</v>
          </cell>
          <cell r="T781">
            <v>20</v>
          </cell>
        </row>
        <row r="782">
          <cell r="B782" t="str">
            <v>Surany-OA-5A (5r)</v>
          </cell>
          <cell r="C782" t="str">
            <v>Majka Molnárová</v>
          </cell>
          <cell r="D782">
            <v>949520493</v>
          </cell>
          <cell r="E782" t="str">
            <v xml:space="preserve">majkamolnarova2003@gmail.com </v>
          </cell>
          <cell r="F782" t="str">
            <v>K</v>
          </cell>
          <cell r="G782" t="str">
            <v>z</v>
          </cell>
          <cell r="H782">
            <v>45016</v>
          </cell>
          <cell r="I782" t="str">
            <v>SEP</v>
          </cell>
          <cell r="J782" t="str">
            <v>MAJ</v>
          </cell>
          <cell r="K782" t="str">
            <v>MAJ</v>
          </cell>
          <cell r="L782" t="str">
            <v>T</v>
          </cell>
          <cell r="M782" t="str">
            <v>MSB</v>
          </cell>
          <cell r="N782" t="str">
            <v>F_gergely</v>
          </cell>
          <cell r="Q782" t="str">
            <v>Surany-OA-5A (5r)</v>
          </cell>
          <cell r="R782">
            <v>1</v>
          </cell>
          <cell r="T782">
            <v>20</v>
          </cell>
        </row>
        <row r="783">
          <cell r="B783" t="str">
            <v>Surany-OA-5A (5r)</v>
          </cell>
          <cell r="C783" t="str">
            <v>Michaela Škandová</v>
          </cell>
          <cell r="D783">
            <v>949017597</v>
          </cell>
          <cell r="E783" t="str">
            <v>skandovamichaela765@gmail.com</v>
          </cell>
          <cell r="F783" t="str">
            <v>K</v>
          </cell>
          <cell r="G783" t="str">
            <v>z</v>
          </cell>
          <cell r="L783" t="str">
            <v>T</v>
          </cell>
          <cell r="Q783" t="str">
            <v>Surany-OA-5A (5r)</v>
          </cell>
          <cell r="R783">
            <v>1</v>
          </cell>
          <cell r="T783">
            <v>20</v>
          </cell>
        </row>
        <row r="784">
          <cell r="B784" t="str">
            <v>SV-CG-4AG</v>
          </cell>
          <cell r="C784" t="str">
            <v>Erika Peterová</v>
          </cell>
          <cell r="D784">
            <v>902074090</v>
          </cell>
          <cell r="E784" t="str">
            <v>erika.peterova.ep@gmail.com</v>
          </cell>
          <cell r="F784" t="str">
            <v>K</v>
          </cell>
          <cell r="G784" t="str">
            <v>z</v>
          </cell>
          <cell r="H784">
            <v>45009</v>
          </cell>
          <cell r="I784" t="str">
            <v>APR</v>
          </cell>
          <cell r="J784" t="str">
            <v>MAj</v>
          </cell>
          <cell r="K784" t="str">
            <v>APR</v>
          </cell>
          <cell r="L784" t="str">
            <v>T</v>
          </cell>
          <cell r="M784" t="str">
            <v>MSB</v>
          </cell>
          <cell r="O784" t="str">
            <v>PD</v>
          </cell>
          <cell r="Q784" t="str">
            <v>SV-CG-4AG</v>
          </cell>
          <cell r="R784">
            <v>1</v>
          </cell>
          <cell r="T784">
            <v>20</v>
          </cell>
        </row>
        <row r="785">
          <cell r="B785" t="str">
            <v>SV-CG-OKT</v>
          </cell>
          <cell r="C785" t="str">
            <v>Timotej Ontkovič</v>
          </cell>
          <cell r="D785">
            <v>905821102</v>
          </cell>
          <cell r="E785" t="str">
            <v>t.ontkovic99@gmail.com</v>
          </cell>
          <cell r="F785" t="str">
            <v>K</v>
          </cell>
          <cell r="G785" t="str">
            <v>z</v>
          </cell>
          <cell r="I785" t="str">
            <v>AUG</v>
          </cell>
          <cell r="J785" t="str">
            <v>AUG</v>
          </cell>
          <cell r="L785" t="str">
            <v>T</v>
          </cell>
          <cell r="M785" t="str">
            <v>MSB</v>
          </cell>
          <cell r="Q785" t="str">
            <v>SV-CG-OKT</v>
          </cell>
          <cell r="R785">
            <v>1</v>
          </cell>
          <cell r="T785">
            <v>20</v>
          </cell>
        </row>
        <row r="786">
          <cell r="B786" t="str">
            <v>SV-GYM-4A</v>
          </cell>
          <cell r="C786" t="str">
            <v>Richard Lukša</v>
          </cell>
          <cell r="D786">
            <v>917437359</v>
          </cell>
          <cell r="E786" t="str">
            <v>luksarichard@gmail.com</v>
          </cell>
          <cell r="F786" t="str">
            <v>R</v>
          </cell>
          <cell r="G786" t="str">
            <v>z</v>
          </cell>
          <cell r="I786" t="str">
            <v>MAJ</v>
          </cell>
          <cell r="J786" t="str">
            <v>JUN</v>
          </cell>
          <cell r="K786" t="str">
            <v>MAJ</v>
          </cell>
          <cell r="L786" t="str">
            <v>T</v>
          </cell>
          <cell r="M786" t="str">
            <v>MSB</v>
          </cell>
          <cell r="Q786" t="str">
            <v>SV-GYM-4A</v>
          </cell>
          <cell r="R786">
            <v>1</v>
          </cell>
          <cell r="T786">
            <v>20</v>
          </cell>
        </row>
        <row r="787">
          <cell r="B787" t="str">
            <v>SV-GYM-OKT</v>
          </cell>
          <cell r="C787" t="str">
            <v>Tamara Hancová</v>
          </cell>
          <cell r="D787">
            <v>907342532</v>
          </cell>
          <cell r="E787" t="str">
            <v>tamarahancova8@gmail.com</v>
          </cell>
          <cell r="F787" t="str">
            <v>R</v>
          </cell>
          <cell r="G787" t="str">
            <v>z</v>
          </cell>
          <cell r="I787" t="str">
            <v>MAJ</v>
          </cell>
          <cell r="J787" t="str">
            <v>MAJ</v>
          </cell>
          <cell r="K787" t="str">
            <v>Maj</v>
          </cell>
          <cell r="L787" t="str">
            <v>T</v>
          </cell>
          <cell r="M787" t="str">
            <v>MSb</v>
          </cell>
          <cell r="N787" t="str">
            <v>F_peto</v>
          </cell>
          <cell r="O787" t="str">
            <v>PD</v>
          </cell>
          <cell r="Q787" t="str">
            <v>SV-GYM-OKT</v>
          </cell>
          <cell r="R787">
            <v>1</v>
          </cell>
          <cell r="T787">
            <v>20</v>
          </cell>
        </row>
        <row r="788">
          <cell r="B788" t="str">
            <v>SV-SOS-2NA</v>
          </cell>
          <cell r="C788" t="str">
            <v>Adela Gičová</v>
          </cell>
          <cell r="D788">
            <v>944683372</v>
          </cell>
          <cell r="E788" t="str">
            <v>adela.gicova22@gmail.com</v>
          </cell>
          <cell r="F788" t="str">
            <v/>
          </cell>
          <cell r="G788" t="str">
            <v>z</v>
          </cell>
          <cell r="H788">
            <v>45198</v>
          </cell>
          <cell r="I788" t="str">
            <v>SEP</v>
          </cell>
          <cell r="J788" t="str">
            <v>SEP</v>
          </cell>
          <cell r="L788" t="str">
            <v>T</v>
          </cell>
          <cell r="M788" t="str">
            <v>MSB</v>
          </cell>
          <cell r="Q788" t="str">
            <v>SV-SOS-2NA</v>
          </cell>
          <cell r="R788">
            <v>1</v>
          </cell>
          <cell r="T788">
            <v>20</v>
          </cell>
        </row>
        <row r="789">
          <cell r="B789" t="str">
            <v>SV-SOS-4OM</v>
          </cell>
          <cell r="C789" t="str">
            <v>Bibiána Foľťanová</v>
          </cell>
          <cell r="D789">
            <v>917892516</v>
          </cell>
          <cell r="E789" t="str">
            <v>bfoltanova10@gmail.com</v>
          </cell>
          <cell r="F789" t="str">
            <v>R</v>
          </cell>
          <cell r="G789" t="str">
            <v>z</v>
          </cell>
          <cell r="H789">
            <v>45173</v>
          </cell>
          <cell r="I789" t="str">
            <v>SEP</v>
          </cell>
          <cell r="J789" t="str">
            <v>SEP</v>
          </cell>
          <cell r="K789" t="str">
            <v>SEP</v>
          </cell>
          <cell r="L789" t="str">
            <v>T</v>
          </cell>
          <cell r="M789" t="str">
            <v>MSB</v>
          </cell>
          <cell r="Q789" t="str">
            <v>SV-SOS-4OM</v>
          </cell>
          <cell r="R789">
            <v>1</v>
          </cell>
          <cell r="T789">
            <v>20</v>
          </cell>
        </row>
        <row r="790">
          <cell r="B790" t="str">
            <v>SV-SOS-4OM</v>
          </cell>
          <cell r="C790" t="str">
            <v>Filip Poliak</v>
          </cell>
          <cell r="D790">
            <v>903349448</v>
          </cell>
          <cell r="F790" t="str">
            <v>R</v>
          </cell>
          <cell r="G790" t="str">
            <v>z</v>
          </cell>
          <cell r="L790" t="str">
            <v>T</v>
          </cell>
          <cell r="Q790" t="str">
            <v>SV-SOS-4OM</v>
          </cell>
          <cell r="R790">
            <v>1</v>
          </cell>
          <cell r="T790">
            <v>20</v>
          </cell>
        </row>
        <row r="791">
          <cell r="B791" t="str">
            <v>SV-SPS-4CL</v>
          </cell>
          <cell r="C791" t="str">
            <v>Andrea Mandzáková</v>
          </cell>
          <cell r="D791">
            <v>915388217</v>
          </cell>
          <cell r="E791" t="str">
            <v>andrea.mandzakova5@gmail.com</v>
          </cell>
          <cell r="F791" t="str">
            <v>K</v>
          </cell>
          <cell r="G791" t="str">
            <v>z</v>
          </cell>
          <cell r="H791">
            <v>45007</v>
          </cell>
          <cell r="I791" t="str">
            <v>MAJ</v>
          </cell>
          <cell r="J791" t="str">
            <v>JUN</v>
          </cell>
          <cell r="K791" t="str">
            <v>MAJ</v>
          </cell>
          <cell r="L791" t="str">
            <v>T</v>
          </cell>
          <cell r="Q791" t="str">
            <v>SV-SPS-4CL</v>
          </cell>
          <cell r="R791">
            <v>1</v>
          </cell>
          <cell r="T791">
            <v>20</v>
          </cell>
        </row>
        <row r="792">
          <cell r="B792" t="str">
            <v>TIS-EG-5A (5r)</v>
          </cell>
          <cell r="C792" t="str">
            <v>Zoja Jurčiaková</v>
          </cell>
          <cell r="D792">
            <v>903178275</v>
          </cell>
          <cell r="E792" t="str">
            <v>zjurciakova@gmail.com</v>
          </cell>
          <cell r="F792" t="str">
            <v>K</v>
          </cell>
          <cell r="G792" t="str">
            <v>z</v>
          </cell>
          <cell r="I792" t="str">
            <v>JUN</v>
          </cell>
          <cell r="J792" t="str">
            <v>JUL</v>
          </cell>
          <cell r="K792" t="str">
            <v>OKT</v>
          </cell>
          <cell r="L792" t="str">
            <v>T</v>
          </cell>
          <cell r="M792" t="str">
            <v>MSB</v>
          </cell>
          <cell r="N792" t="str">
            <v>F_gergely</v>
          </cell>
          <cell r="Q792" t="str">
            <v>TIS-EG-5A (5r)</v>
          </cell>
          <cell r="R792">
            <v>1</v>
          </cell>
          <cell r="T792">
            <v>20</v>
          </cell>
        </row>
        <row r="793">
          <cell r="B793" t="str">
            <v>Tlmace-SOST-4D</v>
          </cell>
          <cell r="C793" t="str">
            <v>Triedna Bronislava Tomljenovičová</v>
          </cell>
          <cell r="D793">
            <v>907545105</v>
          </cell>
          <cell r="E793" t="str">
            <v>bronislava.havranova@sostlmace.sk</v>
          </cell>
          <cell r="F793" t="str">
            <v>K</v>
          </cell>
          <cell r="G793" t="str">
            <v>z</v>
          </cell>
          <cell r="H793">
            <v>44991</v>
          </cell>
          <cell r="I793" t="str">
            <v>MAJ</v>
          </cell>
          <cell r="J793" t="str">
            <v>JUN</v>
          </cell>
          <cell r="K793" t="str">
            <v>MAJ</v>
          </cell>
          <cell r="L793" t="str">
            <v>T</v>
          </cell>
          <cell r="M793" t="str">
            <v>MSB</v>
          </cell>
          <cell r="O793" t="str">
            <v>PD</v>
          </cell>
          <cell r="Q793" t="str">
            <v>Tlmace-SOST-4D</v>
          </cell>
          <cell r="R793">
            <v>1</v>
          </cell>
          <cell r="T793">
            <v>20</v>
          </cell>
        </row>
        <row r="794">
          <cell r="B794" t="str">
            <v>Tlmace-SOST-4E</v>
          </cell>
          <cell r="C794" t="str">
            <v>Triedny Ján Kuník</v>
          </cell>
          <cell r="D794">
            <v>902764178</v>
          </cell>
          <cell r="E794" t="str">
            <v>jan.kunik9@gmail.com</v>
          </cell>
          <cell r="F794" t="str">
            <v>K</v>
          </cell>
          <cell r="G794" t="str">
            <v>z</v>
          </cell>
          <cell r="H794">
            <v>44991</v>
          </cell>
          <cell r="I794" t="str">
            <v>MAJ</v>
          </cell>
          <cell r="J794" t="str">
            <v>JUN</v>
          </cell>
          <cell r="K794" t="str">
            <v>MAJ</v>
          </cell>
          <cell r="L794" t="str">
            <v>T</v>
          </cell>
          <cell r="M794" t="str">
            <v>MSB</v>
          </cell>
          <cell r="O794" t="str">
            <v>PD</v>
          </cell>
          <cell r="Q794" t="str">
            <v>Tlmace-SOST-4E</v>
          </cell>
          <cell r="R794">
            <v>1</v>
          </cell>
          <cell r="T794">
            <v>20</v>
          </cell>
        </row>
        <row r="795">
          <cell r="B795" t="str">
            <v>TN-DA-4A</v>
          </cell>
          <cell r="C795" t="str">
            <v>Kamila Kvasnicová</v>
          </cell>
          <cell r="D795">
            <v>917816307</v>
          </cell>
          <cell r="E795" t="str">
            <v>kamila.kvasnicova253@gmail.com</v>
          </cell>
          <cell r="F795" t="str">
            <v xml:space="preserve">K </v>
          </cell>
          <cell r="G795" t="str">
            <v>z</v>
          </cell>
          <cell r="H795">
            <v>44973</v>
          </cell>
          <cell r="I795" t="str">
            <v>MAR</v>
          </cell>
          <cell r="J795" t="str">
            <v>MAJ</v>
          </cell>
          <cell r="L795" t="str">
            <v>T</v>
          </cell>
          <cell r="M795" t="str">
            <v>MSB</v>
          </cell>
          <cell r="Q795" t="str">
            <v>TN-DA-4A</v>
          </cell>
          <cell r="R795">
            <v>1</v>
          </cell>
          <cell r="T795">
            <v>20</v>
          </cell>
        </row>
        <row r="796">
          <cell r="B796" t="str">
            <v>TN-DA-4A</v>
          </cell>
          <cell r="C796" t="str">
            <v>Kika Martonová</v>
          </cell>
          <cell r="D796">
            <v>915332092</v>
          </cell>
          <cell r="E796" t="str">
            <v>kristinamartonova24@gmail.com</v>
          </cell>
          <cell r="F796" t="str">
            <v xml:space="preserve">K </v>
          </cell>
          <cell r="G796" t="str">
            <v>z</v>
          </cell>
          <cell r="L796" t="str">
            <v>T</v>
          </cell>
          <cell r="Q796" t="str">
            <v>TN-DA-4A</v>
          </cell>
          <cell r="R796">
            <v>1</v>
          </cell>
          <cell r="T796">
            <v>20</v>
          </cell>
        </row>
        <row r="797">
          <cell r="B797" t="str">
            <v>TN-DA-4B</v>
          </cell>
          <cell r="C797" t="str">
            <v>Simona Kršková</v>
          </cell>
          <cell r="D797">
            <v>940190828</v>
          </cell>
          <cell r="E797" t="str">
            <v>simonakrskova6@gmail.com</v>
          </cell>
          <cell r="F797" t="str">
            <v xml:space="preserve">K </v>
          </cell>
          <cell r="G797" t="str">
            <v>z</v>
          </cell>
          <cell r="H797">
            <v>45009</v>
          </cell>
          <cell r="I797" t="str">
            <v>MAR</v>
          </cell>
          <cell r="L797" t="str">
            <v>T</v>
          </cell>
          <cell r="Q797" t="str">
            <v>TN-DA-4B</v>
          </cell>
          <cell r="R797">
            <v>1</v>
          </cell>
          <cell r="T797">
            <v>20</v>
          </cell>
        </row>
        <row r="798">
          <cell r="B798" t="str">
            <v>TN-DA-4C</v>
          </cell>
          <cell r="C798" t="str">
            <v>Viki Blažečková</v>
          </cell>
          <cell r="D798">
            <v>907899603</v>
          </cell>
          <cell r="E798" t="str">
            <v>blazeckova.vikta@gmail.com</v>
          </cell>
          <cell r="F798" t="str">
            <v xml:space="preserve">K </v>
          </cell>
          <cell r="G798" t="str">
            <v>z</v>
          </cell>
          <cell r="H798">
            <v>44981</v>
          </cell>
          <cell r="I798" t="str">
            <v>JUN</v>
          </cell>
          <cell r="J798" t="str">
            <v>JUL</v>
          </cell>
          <cell r="L798" t="str">
            <v>T</v>
          </cell>
          <cell r="M798" t="str">
            <v>MSB</v>
          </cell>
          <cell r="N798" t="str">
            <v>F</v>
          </cell>
          <cell r="Q798" t="str">
            <v>TN-DA-4C</v>
          </cell>
          <cell r="R798">
            <v>1</v>
          </cell>
          <cell r="T798">
            <v>20</v>
          </cell>
        </row>
        <row r="799">
          <cell r="B799" t="str">
            <v>TN-FUT-4IT</v>
          </cell>
          <cell r="C799" t="str">
            <v>Eva Kačinová</v>
          </cell>
          <cell r="D799">
            <v>902095743</v>
          </cell>
          <cell r="E799" t="str">
            <v>ekacinova2@gmail.com</v>
          </cell>
          <cell r="F799" t="str">
            <v xml:space="preserve">K </v>
          </cell>
          <cell r="G799" t="str">
            <v>z</v>
          </cell>
          <cell r="H799">
            <v>44970</v>
          </cell>
          <cell r="I799" t="str">
            <v>MAJ</v>
          </cell>
          <cell r="J799" t="str">
            <v>APR</v>
          </cell>
          <cell r="K799" t="str">
            <v>MAR</v>
          </cell>
          <cell r="L799" t="str">
            <v>T</v>
          </cell>
          <cell r="M799" t="str">
            <v>MSB</v>
          </cell>
          <cell r="N799" t="str">
            <v>F</v>
          </cell>
          <cell r="Q799" t="str">
            <v>TN-FUT-4IT</v>
          </cell>
          <cell r="R799">
            <v>1</v>
          </cell>
          <cell r="T799">
            <v>20</v>
          </cell>
        </row>
        <row r="800">
          <cell r="B800" t="str">
            <v>TN-FUT-5A2 (5r)</v>
          </cell>
          <cell r="C800" t="str">
            <v>Linda Bitterová</v>
          </cell>
          <cell r="D800">
            <v>948438646</v>
          </cell>
          <cell r="E800" t="str">
            <v>linda.bitterova001@gmail.com</v>
          </cell>
          <cell r="F800" t="str">
            <v xml:space="preserve">K </v>
          </cell>
          <cell r="G800" t="str">
            <v>z</v>
          </cell>
          <cell r="H800">
            <v>44974</v>
          </cell>
          <cell r="I800" t="str">
            <v>MAJ</v>
          </cell>
          <cell r="J800" t="str">
            <v>JUL</v>
          </cell>
          <cell r="K800" t="str">
            <v>JUN</v>
          </cell>
          <cell r="L800" t="str">
            <v>T</v>
          </cell>
          <cell r="Q800" t="str">
            <v>TN-FUT-5A2 (5r)</v>
          </cell>
          <cell r="R800">
            <v>1</v>
          </cell>
          <cell r="T800">
            <v>20</v>
          </cell>
        </row>
        <row r="801">
          <cell r="B801" t="str">
            <v>TN-GLS-4A</v>
          </cell>
          <cell r="C801" t="str">
            <v>Vanda Podoláková</v>
          </cell>
          <cell r="D801">
            <v>908022632</v>
          </cell>
          <cell r="E801" t="str">
            <v>podolakovavanda@gmail.com</v>
          </cell>
          <cell r="F801" t="str">
            <v xml:space="preserve">K </v>
          </cell>
          <cell r="G801" t="str">
            <v>z</v>
          </cell>
          <cell r="H801">
            <v>44970</v>
          </cell>
          <cell r="I801" t="str">
            <v>APR</v>
          </cell>
          <cell r="J801" t="str">
            <v>MAJ</v>
          </cell>
          <cell r="L801" t="str">
            <v>T</v>
          </cell>
          <cell r="M801" t="str">
            <v>MSB</v>
          </cell>
          <cell r="Q801" t="str">
            <v>TN-GLS-4A</v>
          </cell>
          <cell r="R801">
            <v>1</v>
          </cell>
          <cell r="T801">
            <v>20</v>
          </cell>
        </row>
        <row r="802">
          <cell r="B802" t="str">
            <v>TN-GLS-4B</v>
          </cell>
          <cell r="C802" t="str">
            <v>Petra Stoličná</v>
          </cell>
          <cell r="D802">
            <v>917402334</v>
          </cell>
          <cell r="E802" t="str">
            <v>petra5stolicna@gmail.com</v>
          </cell>
          <cell r="F802" t="str">
            <v xml:space="preserve">K </v>
          </cell>
          <cell r="G802" t="str">
            <v>z</v>
          </cell>
          <cell r="H802">
            <v>44970</v>
          </cell>
          <cell r="I802" t="str">
            <v>MAJ</v>
          </cell>
          <cell r="J802" t="str">
            <v>JUN</v>
          </cell>
          <cell r="K802" t="str">
            <v>MAJ</v>
          </cell>
          <cell r="L802" t="str">
            <v>T</v>
          </cell>
          <cell r="M802" t="str">
            <v>MSB</v>
          </cell>
          <cell r="N802" t="str">
            <v>F</v>
          </cell>
          <cell r="O802" t="str">
            <v>PD</v>
          </cell>
          <cell r="Q802" t="str">
            <v>TN-GLS-4B</v>
          </cell>
          <cell r="R802">
            <v>1</v>
          </cell>
          <cell r="T802">
            <v>20</v>
          </cell>
        </row>
        <row r="803">
          <cell r="B803" t="str">
            <v>TN-GLS-4C</v>
          </cell>
          <cell r="C803" t="str">
            <v>Adam Kudláček</v>
          </cell>
          <cell r="D803">
            <v>949886778</v>
          </cell>
          <cell r="E803" t="str">
            <v>kudlacekadam1@gmail.com</v>
          </cell>
          <cell r="F803" t="str">
            <v xml:space="preserve">K </v>
          </cell>
          <cell r="G803" t="str">
            <v>z</v>
          </cell>
          <cell r="H803">
            <v>44977</v>
          </cell>
          <cell r="I803" t="str">
            <v>JUN</v>
          </cell>
          <cell r="J803" t="str">
            <v>JUN</v>
          </cell>
          <cell r="L803" t="str">
            <v>T</v>
          </cell>
          <cell r="N803" t="str">
            <v>F</v>
          </cell>
          <cell r="O803" t="str">
            <v>PD</v>
          </cell>
          <cell r="Q803" t="str">
            <v>TN-GLS-4C</v>
          </cell>
          <cell r="R803">
            <v>1</v>
          </cell>
          <cell r="T803">
            <v>20</v>
          </cell>
        </row>
        <row r="804">
          <cell r="B804" t="str">
            <v>TN-GLS-4D</v>
          </cell>
          <cell r="C804" t="str">
            <v>Nina Fábiková</v>
          </cell>
          <cell r="D804">
            <v>918234984</v>
          </cell>
          <cell r="E804" t="str">
            <v>ninafabikova2@gmail.com</v>
          </cell>
          <cell r="F804" t="str">
            <v xml:space="preserve">K </v>
          </cell>
          <cell r="G804" t="str">
            <v>z</v>
          </cell>
          <cell r="H804">
            <v>44970</v>
          </cell>
          <cell r="I804" t="str">
            <v>JUL</v>
          </cell>
          <cell r="J804" t="str">
            <v>JUN</v>
          </cell>
          <cell r="L804" t="str">
            <v>T</v>
          </cell>
          <cell r="M804" t="str">
            <v>MSB</v>
          </cell>
          <cell r="Q804" t="str">
            <v>TN-GLS-4D</v>
          </cell>
          <cell r="R804">
            <v>1</v>
          </cell>
          <cell r="T804">
            <v>20</v>
          </cell>
        </row>
        <row r="805">
          <cell r="B805" t="str">
            <v>TN-GLS-OKT</v>
          </cell>
          <cell r="C805" t="str">
            <v>Zuzana Pelechová</v>
          </cell>
          <cell r="D805">
            <v>908804145</v>
          </cell>
          <cell r="E805" t="str">
            <v>z.pelechova22@gmail.com</v>
          </cell>
          <cell r="F805" t="str">
            <v xml:space="preserve">K </v>
          </cell>
          <cell r="G805" t="str">
            <v>z</v>
          </cell>
          <cell r="H805">
            <v>44971</v>
          </cell>
          <cell r="I805" t="str">
            <v>MAJ</v>
          </cell>
          <cell r="J805" t="str">
            <v>JUN</v>
          </cell>
          <cell r="L805" t="str">
            <v>T</v>
          </cell>
          <cell r="M805" t="str">
            <v>MSB</v>
          </cell>
          <cell r="O805" t="str">
            <v>2S</v>
          </cell>
          <cell r="Q805" t="str">
            <v>TN-GLS-OKT</v>
          </cell>
          <cell r="R805">
            <v>1</v>
          </cell>
          <cell r="T805">
            <v>20</v>
          </cell>
        </row>
        <row r="806">
          <cell r="B806" t="str">
            <v>TN-GLS-OKT</v>
          </cell>
          <cell r="C806" t="str">
            <v>Katarína Michlíková</v>
          </cell>
          <cell r="D806">
            <v>944965099</v>
          </cell>
          <cell r="E806" t="str">
            <v>michlikovak787@gmail.com</v>
          </cell>
          <cell r="F806" t="str">
            <v xml:space="preserve">K </v>
          </cell>
          <cell r="G806" t="str">
            <v>z</v>
          </cell>
          <cell r="H806">
            <v>44971</v>
          </cell>
          <cell r="L806" t="str">
            <v>T</v>
          </cell>
          <cell r="Q806" t="str">
            <v>TN-GLS-OKT</v>
          </cell>
          <cell r="R806">
            <v>1</v>
          </cell>
          <cell r="T806">
            <v>20</v>
          </cell>
        </row>
        <row r="807">
          <cell r="B807" t="str">
            <v>TN-OA-4B</v>
          </cell>
          <cell r="C807" t="str">
            <v>Veronika Kohútová</v>
          </cell>
          <cell r="D807">
            <v>905909182</v>
          </cell>
          <cell r="E807" t="str">
            <v>veronikakohut170305@gmail.com</v>
          </cell>
          <cell r="F807" t="str">
            <v>K</v>
          </cell>
          <cell r="G807" t="str">
            <v>z</v>
          </cell>
          <cell r="H807">
            <v>44971</v>
          </cell>
          <cell r="I807" t="str">
            <v>MAj</v>
          </cell>
          <cell r="J807" t="str">
            <v>JUN</v>
          </cell>
          <cell r="L807" t="str">
            <v>T</v>
          </cell>
          <cell r="M807" t="str">
            <v>MSB</v>
          </cell>
          <cell r="O807" t="str">
            <v>PD</v>
          </cell>
          <cell r="Q807" t="str">
            <v>TN-OA-4B</v>
          </cell>
          <cell r="R807">
            <v>1</v>
          </cell>
          <cell r="T807">
            <v>20</v>
          </cell>
        </row>
        <row r="808">
          <cell r="B808" t="str">
            <v>TN-OA-4D</v>
          </cell>
          <cell r="C808" t="str">
            <v>Natália Szekerová</v>
          </cell>
          <cell r="D808">
            <v>903393706</v>
          </cell>
          <cell r="E808" t="str">
            <v>natalia.szekerova@gmail.com</v>
          </cell>
          <cell r="F808" t="str">
            <v>K</v>
          </cell>
          <cell r="G808" t="str">
            <v>z</v>
          </cell>
          <cell r="H808">
            <v>44967</v>
          </cell>
          <cell r="I808" t="str">
            <v>MAJ</v>
          </cell>
          <cell r="J808" t="str">
            <v>SEP</v>
          </cell>
          <cell r="L808" t="str">
            <v>T</v>
          </cell>
          <cell r="Q808" t="str">
            <v>TN-OA-4D</v>
          </cell>
          <cell r="R808">
            <v>1</v>
          </cell>
          <cell r="T808">
            <v>20</v>
          </cell>
        </row>
        <row r="809">
          <cell r="B809" t="str">
            <v>TN-OA-5A (5r)</v>
          </cell>
          <cell r="C809" t="str">
            <v>Ema Pelechová</v>
          </cell>
          <cell r="D809">
            <v>902766817</v>
          </cell>
          <cell r="E809" t="str">
            <v>emkapelechova@gmail.com</v>
          </cell>
          <cell r="F809" t="str">
            <v>K</v>
          </cell>
          <cell r="G809" t="str">
            <v>z</v>
          </cell>
          <cell r="I809" t="str">
            <v>MAj</v>
          </cell>
          <cell r="J809" t="str">
            <v>JUN</v>
          </cell>
          <cell r="L809" t="str">
            <v>T</v>
          </cell>
          <cell r="M809" t="str">
            <v>MSB</v>
          </cell>
          <cell r="O809" t="str">
            <v>PD</v>
          </cell>
          <cell r="Q809" t="str">
            <v>TN-OA-5A (5r)</v>
          </cell>
          <cell r="R809">
            <v>1</v>
          </cell>
          <cell r="T809">
            <v>20</v>
          </cell>
        </row>
        <row r="810">
          <cell r="B810" t="str">
            <v>TN-OAS-4PRE</v>
          </cell>
          <cell r="C810" t="str">
            <v>Nataša Žabková</v>
          </cell>
          <cell r="D810">
            <v>948161589</v>
          </cell>
          <cell r="E810" t="str">
            <v>natasazabkova2@gmail.com</v>
          </cell>
          <cell r="F810" t="str">
            <v>K</v>
          </cell>
          <cell r="G810" t="str">
            <v>z</v>
          </cell>
          <cell r="H810">
            <v>45100</v>
          </cell>
          <cell r="I810" t="str">
            <v>JUN</v>
          </cell>
          <cell r="J810" t="str">
            <v>JUL</v>
          </cell>
          <cell r="K810" t="str">
            <v>JUN</v>
          </cell>
          <cell r="L810" t="str">
            <v>T</v>
          </cell>
          <cell r="Q810" t="str">
            <v>TN-OAS-4PRE</v>
          </cell>
          <cell r="R810">
            <v>1</v>
          </cell>
          <cell r="T810">
            <v>20</v>
          </cell>
        </row>
        <row r="811">
          <cell r="B811" t="str">
            <v>TN-OAS-4PRE</v>
          </cell>
          <cell r="C811" t="str">
            <v>Nataša Žabková</v>
          </cell>
          <cell r="D811">
            <v>948161589</v>
          </cell>
          <cell r="E811" t="str">
            <v>natashazabkova@gmail.com</v>
          </cell>
          <cell r="F811" t="str">
            <v>K</v>
          </cell>
          <cell r="G811" t="str">
            <v>z</v>
          </cell>
          <cell r="L811" t="str">
            <v>T</v>
          </cell>
          <cell r="Q811" t="str">
            <v>TN-OAS-4PRE</v>
          </cell>
          <cell r="R811">
            <v>1</v>
          </cell>
          <cell r="T811">
            <v>20</v>
          </cell>
        </row>
        <row r="812">
          <cell r="B812" t="str">
            <v>TN-OAS-4PRE</v>
          </cell>
          <cell r="C812" t="str">
            <v>Dominika Vadovičová</v>
          </cell>
          <cell r="D812">
            <v>907490979</v>
          </cell>
          <cell r="E812" t="str">
            <v>domivad2005@gmail.com</v>
          </cell>
          <cell r="F812" t="str">
            <v>K</v>
          </cell>
          <cell r="G812" t="str">
            <v>z</v>
          </cell>
          <cell r="L812" t="str">
            <v>T</v>
          </cell>
          <cell r="Q812" t="str">
            <v>TN-OAS-4PRE</v>
          </cell>
          <cell r="R812">
            <v>1</v>
          </cell>
          <cell r="T812">
            <v>20</v>
          </cell>
        </row>
        <row r="813">
          <cell r="B813" t="str">
            <v>TN-PG-4B</v>
          </cell>
          <cell r="C813" t="str">
            <v>Ján Grabczak</v>
          </cell>
          <cell r="D813">
            <v>915218742</v>
          </cell>
          <cell r="E813" t="str">
            <v>grabczak.jan@gmail.com</v>
          </cell>
          <cell r="F813" t="str">
            <v>R</v>
          </cell>
          <cell r="G813" t="str">
            <v>z</v>
          </cell>
          <cell r="H813">
            <v>44977</v>
          </cell>
          <cell r="I813" t="str">
            <v>MAj</v>
          </cell>
          <cell r="J813" t="str">
            <v>jUN</v>
          </cell>
          <cell r="K813" t="str">
            <v>MAJ</v>
          </cell>
          <cell r="L813" t="str">
            <v>T</v>
          </cell>
          <cell r="M813" t="str">
            <v>MSB</v>
          </cell>
          <cell r="O813" t="str">
            <v>PD</v>
          </cell>
          <cell r="Q813" t="str">
            <v>TN-PG-4B</v>
          </cell>
          <cell r="R813">
            <v>1</v>
          </cell>
          <cell r="T813">
            <v>20</v>
          </cell>
        </row>
        <row r="814">
          <cell r="B814" t="str">
            <v>TN-PG-OKT</v>
          </cell>
          <cell r="C814" t="str">
            <v>Nina Škytová</v>
          </cell>
          <cell r="D814">
            <v>905033257</v>
          </cell>
          <cell r="E814" t="str">
            <v>nina.skytova@gmail.com</v>
          </cell>
          <cell r="F814" t="str">
            <v>R</v>
          </cell>
          <cell r="G814" t="str">
            <v>z</v>
          </cell>
          <cell r="H814">
            <v>44977</v>
          </cell>
          <cell r="I814" t="str">
            <v>MAJ</v>
          </cell>
          <cell r="J814" t="str">
            <v>JUN</v>
          </cell>
          <cell r="K814" t="str">
            <v>MAJ</v>
          </cell>
          <cell r="L814" t="str">
            <v>T</v>
          </cell>
          <cell r="M814" t="str">
            <v>MSB</v>
          </cell>
          <cell r="N814" t="str">
            <v>F</v>
          </cell>
          <cell r="Q814" t="str">
            <v>TN-PG-OKT</v>
          </cell>
          <cell r="R814">
            <v>1</v>
          </cell>
          <cell r="T814">
            <v>20</v>
          </cell>
        </row>
        <row r="815">
          <cell r="B815" t="str">
            <v>TN-SOSL-4B</v>
          </cell>
          <cell r="C815" t="str">
            <v>Olívia Petergáčová</v>
          </cell>
          <cell r="D815">
            <v>902496965</v>
          </cell>
          <cell r="E815" t="str">
            <v>olivia.petergacova@icloud.com</v>
          </cell>
          <cell r="F815" t="str">
            <v>R</v>
          </cell>
          <cell r="G815" t="str">
            <v>z</v>
          </cell>
          <cell r="H815">
            <v>44967</v>
          </cell>
          <cell r="I815" t="str">
            <v>MAj</v>
          </cell>
          <cell r="J815" t="str">
            <v>JUN</v>
          </cell>
          <cell r="K815" t="str">
            <v>MAJ</v>
          </cell>
          <cell r="L815" t="str">
            <v>T</v>
          </cell>
          <cell r="M815" t="str">
            <v>MSB</v>
          </cell>
          <cell r="N815" t="str">
            <v>F</v>
          </cell>
          <cell r="O815" t="str">
            <v>PD</v>
          </cell>
          <cell r="Q815" t="str">
            <v>TN-SOSL-4B</v>
          </cell>
          <cell r="R815">
            <v>1</v>
          </cell>
          <cell r="T815">
            <v>20</v>
          </cell>
        </row>
        <row r="816">
          <cell r="B816" t="str">
            <v>TN-SPORT-4ŠG</v>
          </cell>
          <cell r="C816" t="str">
            <v>Peter Chudoba</v>
          </cell>
          <cell r="D816">
            <v>915658106</v>
          </cell>
          <cell r="E816" t="str">
            <v>pchudoba.acdezerice@gmail.com</v>
          </cell>
          <cell r="F816" t="str">
            <v>R</v>
          </cell>
          <cell r="G816" t="str">
            <v>z</v>
          </cell>
          <cell r="H816">
            <v>44973</v>
          </cell>
          <cell r="I816" t="str">
            <v>JUN</v>
          </cell>
          <cell r="J816" t="str">
            <v>JUL</v>
          </cell>
          <cell r="K816" t="str">
            <v>JUN</v>
          </cell>
          <cell r="L816" t="str">
            <v>T</v>
          </cell>
          <cell r="M816" t="str">
            <v>MSB</v>
          </cell>
          <cell r="Q816" t="str">
            <v>TN-SPORT-4ŠG</v>
          </cell>
          <cell r="R816">
            <v>1</v>
          </cell>
          <cell r="T816">
            <v>20</v>
          </cell>
        </row>
        <row r="817">
          <cell r="B817" t="str">
            <v>TN-SPSS-4A</v>
          </cell>
          <cell r="C817" t="str">
            <v>Romana Knollová</v>
          </cell>
          <cell r="D817">
            <v>915805639</v>
          </cell>
          <cell r="E817" t="str">
            <v>romanka.knollova@gmail.com</v>
          </cell>
          <cell r="F817" t="str">
            <v>K</v>
          </cell>
          <cell r="G817" t="str">
            <v>z</v>
          </cell>
          <cell r="H817">
            <v>44968</v>
          </cell>
          <cell r="I817" t="str">
            <v>JUN</v>
          </cell>
          <cell r="J817" t="str">
            <v>JUL</v>
          </cell>
          <cell r="K817" t="str">
            <v>JUN</v>
          </cell>
          <cell r="L817" t="str">
            <v>T</v>
          </cell>
          <cell r="M817" t="str">
            <v>MSB</v>
          </cell>
          <cell r="N817" t="str">
            <v>F</v>
          </cell>
          <cell r="O817" t="str">
            <v>2S</v>
          </cell>
          <cell r="Q817" t="str">
            <v>TN-SPSS-4A</v>
          </cell>
          <cell r="R817">
            <v>1</v>
          </cell>
          <cell r="T817">
            <v>20</v>
          </cell>
        </row>
        <row r="818">
          <cell r="B818" t="str">
            <v>TN-SPSS-4C</v>
          </cell>
          <cell r="C818" t="str">
            <v>Lillian Rožánková</v>
          </cell>
          <cell r="D818">
            <v>908741549</v>
          </cell>
          <cell r="E818" t="str">
            <v>rozankovalillian@gmail.com</v>
          </cell>
          <cell r="F818" t="str">
            <v>K</v>
          </cell>
          <cell r="G818" t="str">
            <v>z</v>
          </cell>
          <cell r="H818">
            <v>44971</v>
          </cell>
          <cell r="I818" t="str">
            <v>MAJ</v>
          </cell>
          <cell r="J818" t="str">
            <v>JUN</v>
          </cell>
          <cell r="K818" t="str">
            <v>MAJ</v>
          </cell>
          <cell r="L818" t="str">
            <v>T</v>
          </cell>
          <cell r="M818" t="str">
            <v>MSB</v>
          </cell>
          <cell r="Q818" t="str">
            <v>TN-SPSS-4C</v>
          </cell>
          <cell r="R818">
            <v>1</v>
          </cell>
          <cell r="T818">
            <v>20</v>
          </cell>
        </row>
        <row r="819">
          <cell r="B819" t="str">
            <v>TN-SPSS-4D</v>
          </cell>
          <cell r="C819" t="str">
            <v>Timotej Kohút</v>
          </cell>
          <cell r="D819">
            <v>949137467</v>
          </cell>
          <cell r="E819" t="str">
            <v>timokohut704@centrum.sk</v>
          </cell>
          <cell r="F819" t="str">
            <v>K</v>
          </cell>
          <cell r="G819" t="str">
            <v>z</v>
          </cell>
          <cell r="H819">
            <v>44972</v>
          </cell>
          <cell r="I819" t="str">
            <v>MAJ</v>
          </cell>
          <cell r="J819" t="str">
            <v>JUN</v>
          </cell>
          <cell r="K819" t="str">
            <v>MAJ</v>
          </cell>
          <cell r="L819" t="str">
            <v>T</v>
          </cell>
          <cell r="M819" t="str">
            <v>MSB</v>
          </cell>
          <cell r="Q819" t="str">
            <v>TN-SPSS-4D</v>
          </cell>
          <cell r="R819">
            <v>1</v>
          </cell>
          <cell r="T819">
            <v>20</v>
          </cell>
        </row>
        <row r="820">
          <cell r="B820" t="str">
            <v>TN-SSOS-4A</v>
          </cell>
          <cell r="C820" t="str">
            <v>Alexandra Ondrášková</v>
          </cell>
          <cell r="D820">
            <v>904951331</v>
          </cell>
          <cell r="E820" t="str">
            <v>lexaondraskova@gmail.com</v>
          </cell>
          <cell r="F820" t="str">
            <v>R</v>
          </cell>
          <cell r="G820" t="str">
            <v>z</v>
          </cell>
          <cell r="H820">
            <v>45071</v>
          </cell>
          <cell r="I820" t="str">
            <v>MAJ</v>
          </cell>
          <cell r="J820" t="str">
            <v>JUN</v>
          </cell>
          <cell r="K820" t="str">
            <v>MAJ</v>
          </cell>
          <cell r="L820" t="str">
            <v>T</v>
          </cell>
          <cell r="Q820" t="str">
            <v>TN-SSOS-4A</v>
          </cell>
          <cell r="R820">
            <v>1</v>
          </cell>
          <cell r="T820">
            <v>20</v>
          </cell>
        </row>
        <row r="821">
          <cell r="B821" t="str">
            <v>TN-SSOS-4A</v>
          </cell>
          <cell r="C821" t="str">
            <v>Zdenka Smrčková</v>
          </cell>
          <cell r="D821">
            <v>950372954</v>
          </cell>
          <cell r="E821" t="str">
            <v>smrckovazdenka8@gmail.com</v>
          </cell>
          <cell r="F821" t="str">
            <v>R</v>
          </cell>
          <cell r="G821" t="str">
            <v>z</v>
          </cell>
          <cell r="L821" t="str">
            <v>T</v>
          </cell>
          <cell r="Q821" t="str">
            <v>TN-SSOS-4A</v>
          </cell>
          <cell r="R821">
            <v>1</v>
          </cell>
          <cell r="T821">
            <v>20</v>
          </cell>
        </row>
        <row r="822">
          <cell r="B822" t="str">
            <v>TN-SSOS-4B</v>
          </cell>
          <cell r="C822" t="str">
            <v>Ema Miklušicová</v>
          </cell>
          <cell r="D822">
            <v>948313679</v>
          </cell>
          <cell r="E822" t="str">
            <v>emiklusicova@gmail.com</v>
          </cell>
          <cell r="F822" t="str">
            <v>R</v>
          </cell>
          <cell r="G822" t="str">
            <v>z</v>
          </cell>
          <cell r="H822">
            <v>44974</v>
          </cell>
          <cell r="I822" t="str">
            <v>MAJ</v>
          </cell>
          <cell r="J822" t="str">
            <v>JUN</v>
          </cell>
          <cell r="K822" t="str">
            <v>MAJ</v>
          </cell>
          <cell r="L822" t="str">
            <v>T</v>
          </cell>
          <cell r="Q822" t="str">
            <v>TN-SSOS-4B</v>
          </cell>
          <cell r="R822">
            <v>1</v>
          </cell>
          <cell r="T822">
            <v>20</v>
          </cell>
        </row>
        <row r="823">
          <cell r="B823" t="str">
            <v>TN-SUV-4DK</v>
          </cell>
          <cell r="C823" t="str">
            <v>Kristína Vrábliková</v>
          </cell>
          <cell r="D823">
            <v>948930051</v>
          </cell>
          <cell r="E823" t="str">
            <v>kristinavrablicka@gmail.com</v>
          </cell>
          <cell r="F823" t="str">
            <v>R</v>
          </cell>
          <cell r="G823" t="str">
            <v/>
          </cell>
          <cell r="J823" t="str">
            <v>AUG</v>
          </cell>
          <cell r="L823" t="str">
            <v>T</v>
          </cell>
          <cell r="Q823" t="str">
            <v>TN-SUV-4DK</v>
          </cell>
          <cell r="R823">
            <v>1</v>
          </cell>
          <cell r="T823">
            <v>20</v>
          </cell>
        </row>
        <row r="824">
          <cell r="B824" t="str">
            <v>TN-SUV-4GP</v>
          </cell>
          <cell r="C824" t="str">
            <v>Alexander Darmo</v>
          </cell>
          <cell r="D824">
            <v>902767231</v>
          </cell>
          <cell r="E824" t="str">
            <v>alexzadarmo@gmail.com</v>
          </cell>
          <cell r="F824" t="str">
            <v>R</v>
          </cell>
          <cell r="G824" t="str">
            <v>z</v>
          </cell>
          <cell r="H824">
            <v>44974</v>
          </cell>
          <cell r="I824" t="str">
            <v>MAj</v>
          </cell>
          <cell r="J824" t="str">
            <v>MAJ</v>
          </cell>
          <cell r="L824" t="str">
            <v>T</v>
          </cell>
          <cell r="M824" t="str">
            <v>MSB</v>
          </cell>
          <cell r="Q824" t="str">
            <v>TN-SUV-4GP</v>
          </cell>
          <cell r="R824">
            <v>1</v>
          </cell>
          <cell r="T824">
            <v>20</v>
          </cell>
        </row>
        <row r="825">
          <cell r="B825" t="str">
            <v>TN-SUV-4OS</v>
          </cell>
          <cell r="C825" t="str">
            <v>Zuzana Valeková</v>
          </cell>
          <cell r="D825">
            <v>910127489</v>
          </cell>
          <cell r="E825" t="str">
            <v>zuzula.valek93@gmail.com</v>
          </cell>
          <cell r="F825" t="str">
            <v>R</v>
          </cell>
          <cell r="G825" t="str">
            <v>z</v>
          </cell>
          <cell r="H825">
            <v>44974</v>
          </cell>
          <cell r="I825" t="str">
            <v>MAJ</v>
          </cell>
          <cell r="J825" t="str">
            <v>AUG</v>
          </cell>
          <cell r="L825" t="str">
            <v>T</v>
          </cell>
          <cell r="M825" t="str">
            <v>MSB</v>
          </cell>
          <cell r="Q825" t="str">
            <v>TN-SUV-4OS</v>
          </cell>
          <cell r="R825">
            <v>1</v>
          </cell>
          <cell r="T825">
            <v>20</v>
          </cell>
        </row>
        <row r="826">
          <cell r="B826" t="str">
            <v>TN-SZS-4FL</v>
          </cell>
          <cell r="C826" t="str">
            <v>Ema Maceiková</v>
          </cell>
          <cell r="D826">
            <v>949864998</v>
          </cell>
          <cell r="E826" t="str">
            <v>emamaceikova@gmail.com</v>
          </cell>
          <cell r="F826" t="str">
            <v>R</v>
          </cell>
          <cell r="G826" t="str">
            <v>z</v>
          </cell>
          <cell r="H826">
            <v>44967</v>
          </cell>
          <cell r="I826" t="str">
            <v>JUN</v>
          </cell>
          <cell r="J826" t="str">
            <v>JUL</v>
          </cell>
          <cell r="K826" t="str">
            <v>JUN</v>
          </cell>
          <cell r="L826" t="str">
            <v>TABLO</v>
          </cell>
          <cell r="M826" t="str">
            <v>MSB</v>
          </cell>
          <cell r="Q826" t="str">
            <v>TN-SZS-4FL</v>
          </cell>
          <cell r="R826">
            <v>1</v>
          </cell>
          <cell r="T826">
            <v>20</v>
          </cell>
        </row>
        <row r="827">
          <cell r="B827" t="str">
            <v>TN-SZS-4MAS</v>
          </cell>
          <cell r="C827" t="str">
            <v>Bianca Zbinová</v>
          </cell>
          <cell r="D827">
            <v>950261475</v>
          </cell>
          <cell r="E827" t="str">
            <v>bibazbinova@gmail.com</v>
          </cell>
          <cell r="F827" t="str">
            <v>R</v>
          </cell>
          <cell r="G827" t="str">
            <v>z</v>
          </cell>
          <cell r="H827">
            <v>44972</v>
          </cell>
          <cell r="I827" t="str">
            <v>MAJ</v>
          </cell>
          <cell r="J827" t="str">
            <v>AUG</v>
          </cell>
          <cell r="L827" t="str">
            <v>T</v>
          </cell>
          <cell r="M827" t="str">
            <v>MSB</v>
          </cell>
          <cell r="Q827" t="str">
            <v>TN-SZS-4MAS</v>
          </cell>
          <cell r="R827">
            <v>1</v>
          </cell>
          <cell r="T827">
            <v>20</v>
          </cell>
        </row>
        <row r="828">
          <cell r="B828" t="str">
            <v>TN-SZS-4PS</v>
          </cell>
          <cell r="C828" t="str">
            <v>Daniela Gunárová</v>
          </cell>
          <cell r="D828">
            <v>949146512</v>
          </cell>
          <cell r="E828" t="str">
            <v>danielagunarova8@gmail.com</v>
          </cell>
          <cell r="F828" t="str">
            <v>R</v>
          </cell>
          <cell r="G828" t="str">
            <v>z</v>
          </cell>
          <cell r="H828">
            <v>44968</v>
          </cell>
          <cell r="I828" t="str">
            <v>MAJ</v>
          </cell>
          <cell r="J828" t="str">
            <v>JUN</v>
          </cell>
          <cell r="K828" t="str">
            <v>MAJ</v>
          </cell>
          <cell r="L828" t="str">
            <v>T</v>
          </cell>
          <cell r="M828" t="str">
            <v>MSB</v>
          </cell>
          <cell r="O828" t="str">
            <v>2S</v>
          </cell>
          <cell r="Q828" t="str">
            <v>TN-SZS-4PS</v>
          </cell>
          <cell r="R828">
            <v>1</v>
          </cell>
          <cell r="T828">
            <v>20</v>
          </cell>
        </row>
        <row r="829">
          <cell r="B829" t="str">
            <v>TN-SZS-4ZL</v>
          </cell>
          <cell r="C829" t="str">
            <v>Kristína Sirotná</v>
          </cell>
          <cell r="D829">
            <v>950882357</v>
          </cell>
          <cell r="E829" t="str">
            <v>kika.sirotna@gmail.com</v>
          </cell>
          <cell r="F829" t="str">
            <v>R</v>
          </cell>
          <cell r="G829" t="str">
            <v>z</v>
          </cell>
          <cell r="H829">
            <v>44974</v>
          </cell>
          <cell r="I829" t="str">
            <v>MAR</v>
          </cell>
          <cell r="J829" t="str">
            <v>AUG</v>
          </cell>
          <cell r="K829" t="str">
            <v>AUG</v>
          </cell>
          <cell r="L829" t="str">
            <v>T</v>
          </cell>
          <cell r="M829" t="str">
            <v>MSB</v>
          </cell>
          <cell r="Q829" t="str">
            <v>TN-SZS-4ZL</v>
          </cell>
          <cell r="R829">
            <v>1</v>
          </cell>
          <cell r="T829">
            <v>20</v>
          </cell>
        </row>
        <row r="830">
          <cell r="B830" t="str">
            <v>TO-GYM-4A</v>
          </cell>
          <cell r="C830" t="str">
            <v>Barbora Bojdová</v>
          </cell>
          <cell r="D830">
            <v>918312453</v>
          </cell>
          <cell r="E830" t="str">
            <v>bojdovabarbi2525@gmail.com</v>
          </cell>
          <cell r="F830" t="str">
            <v>K</v>
          </cell>
          <cell r="G830" t="str">
            <v>z</v>
          </cell>
          <cell r="H830">
            <v>44993</v>
          </cell>
          <cell r="I830" t="str">
            <v>JUN</v>
          </cell>
          <cell r="J830" t="str">
            <v>JUL</v>
          </cell>
          <cell r="L830" t="str">
            <v>T</v>
          </cell>
          <cell r="M830" t="str">
            <v>MSB</v>
          </cell>
          <cell r="O830" t="str">
            <v>PD</v>
          </cell>
          <cell r="Q830" t="str">
            <v>TO-GYM-4A</v>
          </cell>
          <cell r="R830">
            <v>1</v>
          </cell>
          <cell r="T830">
            <v>20</v>
          </cell>
        </row>
        <row r="831">
          <cell r="B831" t="str">
            <v>TO-GYM-4B</v>
          </cell>
          <cell r="C831" t="str">
            <v>Magdaléna Urminská</v>
          </cell>
          <cell r="D831">
            <v>948175908</v>
          </cell>
          <cell r="E831" t="str">
            <v>magdalenka.urminska@centrum.sk</v>
          </cell>
          <cell r="F831" t="str">
            <v>K</v>
          </cell>
          <cell r="G831" t="str">
            <v>z</v>
          </cell>
          <cell r="H831">
            <v>44986</v>
          </cell>
          <cell r="I831" t="str">
            <v>MAR</v>
          </cell>
          <cell r="J831" t="str">
            <v>MAR</v>
          </cell>
          <cell r="L831" t="str">
            <v>T</v>
          </cell>
          <cell r="M831" t="str">
            <v>MSB</v>
          </cell>
          <cell r="N831" t="str">
            <v>F</v>
          </cell>
          <cell r="O831" t="str">
            <v>PD</v>
          </cell>
          <cell r="Q831" t="str">
            <v>TO-GYM-4B</v>
          </cell>
          <cell r="R831">
            <v>1</v>
          </cell>
          <cell r="T831">
            <v>20</v>
          </cell>
        </row>
        <row r="832">
          <cell r="B832" t="str">
            <v>TO-GYM-4C</v>
          </cell>
          <cell r="C832" t="str">
            <v>Natália Fiantoková</v>
          </cell>
          <cell r="D832">
            <v>907939736</v>
          </cell>
          <cell r="E832" t="str">
            <v>nfiantokova12@gmail.com</v>
          </cell>
          <cell r="F832" t="str">
            <v>K</v>
          </cell>
          <cell r="G832" t="str">
            <v>z</v>
          </cell>
          <cell r="I832" t="str">
            <v>MAJ</v>
          </cell>
          <cell r="J832" t="str">
            <v>JUL</v>
          </cell>
          <cell r="L832" t="str">
            <v>T</v>
          </cell>
          <cell r="M832" t="str">
            <v>MSB</v>
          </cell>
          <cell r="O832" t="str">
            <v>PD</v>
          </cell>
          <cell r="Q832" t="str">
            <v>TO-GYM-4C</v>
          </cell>
          <cell r="R832">
            <v>1</v>
          </cell>
          <cell r="T832">
            <v>20</v>
          </cell>
        </row>
        <row r="833">
          <cell r="B833" t="str">
            <v>TO-GYM-4D</v>
          </cell>
          <cell r="C833" t="str">
            <v>Viktória Gajdošová</v>
          </cell>
          <cell r="D833">
            <v>905487142</v>
          </cell>
          <cell r="E833" t="str">
            <v>v.gajdosova04@gmail.com</v>
          </cell>
          <cell r="F833" t="str">
            <v>K</v>
          </cell>
          <cell r="G833" t="str">
            <v>z</v>
          </cell>
          <cell r="H833">
            <v>44986</v>
          </cell>
          <cell r="I833" t="str">
            <v>MAJ</v>
          </cell>
          <cell r="J833" t="str">
            <v>APR</v>
          </cell>
          <cell r="K833" t="str">
            <v>MAR</v>
          </cell>
          <cell r="L833" t="str">
            <v>T</v>
          </cell>
          <cell r="M833" t="str">
            <v>MSB</v>
          </cell>
          <cell r="O833" t="str">
            <v>PD</v>
          </cell>
          <cell r="Q833" t="str">
            <v>TO-GYM-4D</v>
          </cell>
          <cell r="R833">
            <v>1</v>
          </cell>
          <cell r="T833">
            <v>20</v>
          </cell>
        </row>
        <row r="834">
          <cell r="B834" t="str">
            <v>TO-GYM-OKT</v>
          </cell>
          <cell r="C834" t="str">
            <v>Simona Zifčiaková</v>
          </cell>
          <cell r="D834">
            <v>940221561</v>
          </cell>
          <cell r="E834" t="str">
            <v>simonazif@icloud.com</v>
          </cell>
          <cell r="F834" t="str">
            <v>K</v>
          </cell>
          <cell r="G834" t="str">
            <v>z</v>
          </cell>
          <cell r="H834">
            <v>44992</v>
          </cell>
          <cell r="I834" t="str">
            <v>MAJ</v>
          </cell>
          <cell r="J834" t="str">
            <v>JUL</v>
          </cell>
          <cell r="L834" t="str">
            <v>T</v>
          </cell>
          <cell r="M834" t="str">
            <v>MSB</v>
          </cell>
          <cell r="O834" t="str">
            <v>PD</v>
          </cell>
          <cell r="Q834" t="str">
            <v>TO-GYM-OKT</v>
          </cell>
          <cell r="R834">
            <v>1</v>
          </cell>
          <cell r="T834">
            <v>20</v>
          </cell>
        </row>
        <row r="835">
          <cell r="B835" t="str">
            <v>TO-OA-4A</v>
          </cell>
          <cell r="C835" t="str">
            <v>Tatiana Jančovičová</v>
          </cell>
          <cell r="D835">
            <v>908928769</v>
          </cell>
          <cell r="E835" t="str">
            <v>tatiana.jancovicova15@gmail.com</v>
          </cell>
          <cell r="F835" t="str">
            <v>K</v>
          </cell>
          <cell r="G835" t="str">
            <v>z</v>
          </cell>
          <cell r="H835">
            <v>44987</v>
          </cell>
          <cell r="I835" t="str">
            <v>MAj</v>
          </cell>
          <cell r="J835" t="str">
            <v>MAJ</v>
          </cell>
          <cell r="K835" t="str">
            <v>MAJ</v>
          </cell>
          <cell r="L835" t="str">
            <v>T</v>
          </cell>
          <cell r="M835" t="str">
            <v>MSB</v>
          </cell>
          <cell r="O835" t="str">
            <v>2S</v>
          </cell>
          <cell r="Q835" t="str">
            <v>TO-OA-4A</v>
          </cell>
          <cell r="R835">
            <v>1</v>
          </cell>
          <cell r="T835">
            <v>20</v>
          </cell>
        </row>
        <row r="836">
          <cell r="B836" t="str">
            <v>TO-OA-4B</v>
          </cell>
          <cell r="C836" t="str">
            <v>Samuel Rybanský</v>
          </cell>
          <cell r="D836">
            <v>910200654</v>
          </cell>
          <cell r="E836" t="str">
            <v>samuel.rybansky21@gmail.com</v>
          </cell>
          <cell r="F836" t="str">
            <v>K</v>
          </cell>
          <cell r="G836" t="str">
            <v>z</v>
          </cell>
          <cell r="H836">
            <v>44992</v>
          </cell>
          <cell r="I836" t="str">
            <v>MAj</v>
          </cell>
          <cell r="J836" t="str">
            <v>MAj</v>
          </cell>
          <cell r="K836" t="str">
            <v>SEP</v>
          </cell>
          <cell r="L836" t="str">
            <v>T</v>
          </cell>
          <cell r="M836" t="str">
            <v>MSB</v>
          </cell>
          <cell r="N836" t="str">
            <v>F</v>
          </cell>
          <cell r="Q836" t="str">
            <v>TO-OA-4B</v>
          </cell>
          <cell r="R836">
            <v>1</v>
          </cell>
          <cell r="T836">
            <v>20</v>
          </cell>
        </row>
        <row r="837">
          <cell r="B837" t="str">
            <v>TO-OA-4C</v>
          </cell>
          <cell r="C837" t="str">
            <v>Linda Škottová</v>
          </cell>
          <cell r="D837" t="str">
            <v>0944 - 503 798</v>
          </cell>
          <cell r="E837" t="str">
            <v>skottovalinda19@gmail.com</v>
          </cell>
          <cell r="F837" t="str">
            <v>K</v>
          </cell>
          <cell r="G837" t="str">
            <v>z</v>
          </cell>
          <cell r="H837">
            <v>44987</v>
          </cell>
          <cell r="I837" t="str">
            <v>MAJ</v>
          </cell>
          <cell r="J837" t="str">
            <v>AUG</v>
          </cell>
          <cell r="K837" t="str">
            <v>JUL</v>
          </cell>
          <cell r="L837" t="str">
            <v>T</v>
          </cell>
          <cell r="Q837" t="str">
            <v>TO-OA-4C</v>
          </cell>
          <cell r="R837">
            <v>1</v>
          </cell>
          <cell r="T837">
            <v>20</v>
          </cell>
        </row>
        <row r="838">
          <cell r="B838" t="str">
            <v>TO-OA-4C</v>
          </cell>
          <cell r="C838" t="str">
            <v>Tamara Smolková</v>
          </cell>
          <cell r="D838">
            <v>904514841</v>
          </cell>
          <cell r="E838" t="str">
            <v>smolkovatamara5@gmail.com</v>
          </cell>
          <cell r="F838" t="str">
            <v>K</v>
          </cell>
          <cell r="G838" t="str">
            <v>z</v>
          </cell>
          <cell r="H838">
            <v>44987</v>
          </cell>
          <cell r="L838" t="str">
            <v>T</v>
          </cell>
          <cell r="Q838" t="str">
            <v>TO-OA-4C</v>
          </cell>
          <cell r="R838">
            <v>1</v>
          </cell>
          <cell r="T838">
            <v>20</v>
          </cell>
        </row>
        <row r="839">
          <cell r="B839" t="str">
            <v>TO-OAS-5B (5r)</v>
          </cell>
          <cell r="C839" t="str">
            <v>Timea Baraniková</v>
          </cell>
          <cell r="D839">
            <v>948312448</v>
          </cell>
          <cell r="E839" t="str">
            <v>timea.baranikova@gmail.com</v>
          </cell>
          <cell r="F839" t="str">
            <v>K</v>
          </cell>
          <cell r="G839" t="str">
            <v>z</v>
          </cell>
          <cell r="H839">
            <v>44992</v>
          </cell>
          <cell r="I839" t="str">
            <v>JUN</v>
          </cell>
          <cell r="J839" t="str">
            <v>JUL</v>
          </cell>
          <cell r="K839" t="str">
            <v>JUN</v>
          </cell>
          <cell r="L839" t="str">
            <v>T</v>
          </cell>
          <cell r="M839" t="str">
            <v>SB B</v>
          </cell>
          <cell r="O839" t="str">
            <v>PD</v>
          </cell>
          <cell r="Q839" t="str">
            <v>TO-OAS-5B (5r)</v>
          </cell>
          <cell r="R839">
            <v>1</v>
          </cell>
          <cell r="T839">
            <v>20</v>
          </cell>
        </row>
        <row r="840">
          <cell r="B840" t="str">
            <v>TO-SK-4H</v>
          </cell>
          <cell r="C840" t="str">
            <v>Lucia Smolková</v>
          </cell>
          <cell r="D840">
            <v>949642919</v>
          </cell>
          <cell r="E840" t="str">
            <v>lucia.smolkova@skdkto.sk</v>
          </cell>
          <cell r="F840" t="str">
            <v>K</v>
          </cell>
          <cell r="G840" t="str">
            <v>z</v>
          </cell>
          <cell r="H840">
            <v>45180</v>
          </cell>
          <cell r="I840" t="str">
            <v>SEP</v>
          </cell>
          <cell r="J840" t="str">
            <v>OKT</v>
          </cell>
          <cell r="L840" t="str">
            <v>T</v>
          </cell>
          <cell r="Q840" t="str">
            <v>TO-SK-4H</v>
          </cell>
          <cell r="R840">
            <v>1</v>
          </cell>
          <cell r="T840">
            <v>20</v>
          </cell>
        </row>
        <row r="841">
          <cell r="B841" t="str">
            <v>TO-SOSAGR-4A</v>
          </cell>
          <cell r="C841" t="str">
            <v>Marko Grác</v>
          </cell>
          <cell r="D841">
            <v>904662919</v>
          </cell>
          <cell r="E841" t="str">
            <v>markograc7@gmail.com</v>
          </cell>
          <cell r="F841" t="str">
            <v>K</v>
          </cell>
          <cell r="G841" t="str">
            <v>z</v>
          </cell>
          <cell r="H841">
            <v>45108</v>
          </cell>
          <cell r="I841" t="str">
            <v>JUL</v>
          </cell>
          <cell r="J841" t="str">
            <v>AUG</v>
          </cell>
          <cell r="L841" t="str">
            <v>T</v>
          </cell>
          <cell r="Q841" t="str">
            <v>TO-SOSAGR-4A</v>
          </cell>
          <cell r="R841">
            <v>1</v>
          </cell>
          <cell r="T841">
            <v>20</v>
          </cell>
        </row>
        <row r="842">
          <cell r="B842" t="str">
            <v>TO-SOSAGR-4B</v>
          </cell>
          <cell r="C842" t="str">
            <v>Mariana Dobišová</v>
          </cell>
          <cell r="D842">
            <v>907166497</v>
          </cell>
          <cell r="E842" t="str">
            <v>mdobisova22@gmail.com</v>
          </cell>
          <cell r="F842" t="str">
            <v>K</v>
          </cell>
          <cell r="G842" t="str">
            <v>z</v>
          </cell>
          <cell r="H842">
            <v>44989</v>
          </cell>
          <cell r="I842" t="str">
            <v>MAR</v>
          </cell>
          <cell r="J842" t="str">
            <v>AUG</v>
          </cell>
          <cell r="K842" t="str">
            <v>APR</v>
          </cell>
          <cell r="L842" t="str">
            <v>T</v>
          </cell>
          <cell r="M842" t="str">
            <v>MSB</v>
          </cell>
          <cell r="N842" t="str">
            <v>F</v>
          </cell>
          <cell r="Q842" t="str">
            <v>TO-SOSAGR-4B</v>
          </cell>
          <cell r="R842">
            <v>1</v>
          </cell>
          <cell r="T842">
            <v>20</v>
          </cell>
        </row>
        <row r="843">
          <cell r="B843" t="str">
            <v>TO-SOSAGR-4B</v>
          </cell>
          <cell r="C843" t="str">
            <v>Nikola Ruckschlossová</v>
          </cell>
          <cell r="D843">
            <v>949311232</v>
          </cell>
          <cell r="E843" t="str">
            <v>niky.kovacikova@gmail.com</v>
          </cell>
          <cell r="F843" t="str">
            <v>K</v>
          </cell>
          <cell r="G843" t="str">
            <v>z</v>
          </cell>
          <cell r="L843" t="str">
            <v>T</v>
          </cell>
          <cell r="Q843" t="str">
            <v>TO-SOSAGR-4B</v>
          </cell>
          <cell r="R843">
            <v>1</v>
          </cell>
          <cell r="T843">
            <v>20</v>
          </cell>
        </row>
        <row r="844">
          <cell r="B844" t="str">
            <v>TO-SPED-4A</v>
          </cell>
          <cell r="C844" t="str">
            <v>Zuzana Kaducová</v>
          </cell>
          <cell r="D844">
            <v>950367352</v>
          </cell>
          <cell r="E844" t="str">
            <v>zuzanakaducova73@gmail.com</v>
          </cell>
          <cell r="F844" t="str">
            <v>K</v>
          </cell>
          <cell r="G844" t="str">
            <v>z</v>
          </cell>
          <cell r="H844">
            <v>44986</v>
          </cell>
          <cell r="I844" t="str">
            <v>MAJ</v>
          </cell>
          <cell r="J844" t="str">
            <v>JUN</v>
          </cell>
          <cell r="L844" t="str">
            <v>T</v>
          </cell>
          <cell r="M844" t="str">
            <v>MSB</v>
          </cell>
          <cell r="N844" t="str">
            <v>F</v>
          </cell>
          <cell r="Q844" t="str">
            <v>TO-SPED-4A</v>
          </cell>
          <cell r="R844">
            <v>1</v>
          </cell>
          <cell r="T844">
            <v>20</v>
          </cell>
        </row>
        <row r="845">
          <cell r="B845" t="str">
            <v>TO-SPED-4A</v>
          </cell>
          <cell r="C845" t="str">
            <v>Ema Priecelová</v>
          </cell>
          <cell r="D845">
            <v>915035279</v>
          </cell>
          <cell r="E845" t="str">
            <v>emapriecelova@gmail.com</v>
          </cell>
          <cell r="F845" t="str">
            <v>K</v>
          </cell>
          <cell r="G845" t="str">
            <v>z</v>
          </cell>
          <cell r="H845">
            <v>44986</v>
          </cell>
          <cell r="L845" t="str">
            <v>T</v>
          </cell>
          <cell r="Q845" t="str">
            <v>TO-SPED-4A</v>
          </cell>
          <cell r="R845">
            <v>1</v>
          </cell>
          <cell r="T845">
            <v>20</v>
          </cell>
        </row>
        <row r="846">
          <cell r="B846" t="str">
            <v>TO-SPED-4B</v>
          </cell>
          <cell r="C846" t="str">
            <v>Vanesa Kováčiková</v>
          </cell>
          <cell r="D846">
            <v>917197650</v>
          </cell>
          <cell r="E846" t="str">
            <v>119vaness@gmail.com</v>
          </cell>
          <cell r="F846" t="str">
            <v>K</v>
          </cell>
          <cell r="G846" t="str">
            <v>z</v>
          </cell>
          <cell r="H846">
            <v>44991</v>
          </cell>
          <cell r="I846" t="str">
            <v>SEP</v>
          </cell>
          <cell r="J846" t="str">
            <v>AUG</v>
          </cell>
          <cell r="L846" t="str">
            <v>T</v>
          </cell>
          <cell r="M846" t="str">
            <v>MSB</v>
          </cell>
          <cell r="Q846" t="str">
            <v>TO-SPED-4B</v>
          </cell>
          <cell r="R846">
            <v>1</v>
          </cell>
          <cell r="T846">
            <v>20</v>
          </cell>
        </row>
        <row r="847">
          <cell r="B847" t="str">
            <v>TO-SZS-4A</v>
          </cell>
          <cell r="C847" t="str">
            <v>Nela Galbavá</v>
          </cell>
          <cell r="D847">
            <v>944719189</v>
          </cell>
          <cell r="E847" t="str">
            <v>nelagalbava@gmail.com</v>
          </cell>
          <cell r="F847" t="str">
            <v>K</v>
          </cell>
          <cell r="G847" t="str">
            <v>z</v>
          </cell>
          <cell r="H847">
            <v>44992</v>
          </cell>
          <cell r="I847" t="str">
            <v>MAj</v>
          </cell>
          <cell r="J847" t="str">
            <v>JUN</v>
          </cell>
          <cell r="K847" t="str">
            <v>MAJ</v>
          </cell>
          <cell r="L847" t="str">
            <v>T</v>
          </cell>
          <cell r="M847" t="str">
            <v>MSB</v>
          </cell>
          <cell r="Q847" t="str">
            <v>TO-SZS-4A</v>
          </cell>
          <cell r="R847">
            <v>1</v>
          </cell>
          <cell r="T847">
            <v>20</v>
          </cell>
        </row>
        <row r="848">
          <cell r="B848" t="str">
            <v>TO-SZS-4B</v>
          </cell>
          <cell r="C848" t="str">
            <v>Lucia Straková</v>
          </cell>
          <cell r="D848">
            <v>918294607</v>
          </cell>
          <cell r="E848" t="str">
            <v>luciastrakova26@gmail.com</v>
          </cell>
          <cell r="F848" t="str">
            <v>K</v>
          </cell>
          <cell r="G848" t="str">
            <v>z</v>
          </cell>
          <cell r="H848">
            <v>44987</v>
          </cell>
          <cell r="I848" t="str">
            <v>MAR</v>
          </cell>
          <cell r="J848" t="str">
            <v>APR</v>
          </cell>
          <cell r="K848" t="str">
            <v>MAR</v>
          </cell>
          <cell r="L848" t="str">
            <v>T</v>
          </cell>
          <cell r="M848" t="str">
            <v>MSB</v>
          </cell>
          <cell r="Q848" t="str">
            <v>TO-SZS-4B</v>
          </cell>
          <cell r="R848">
            <v>1</v>
          </cell>
          <cell r="T848">
            <v>20</v>
          </cell>
        </row>
        <row r="849">
          <cell r="B849" t="str">
            <v>TR-GYM-4A</v>
          </cell>
          <cell r="C849" t="str">
            <v>Zoja Bahurinská</v>
          </cell>
          <cell r="D849">
            <v>918697407</v>
          </cell>
          <cell r="E849" t="str">
            <v>zoja.bahurinska@gmail.com</v>
          </cell>
          <cell r="F849" t="str">
            <v>R</v>
          </cell>
          <cell r="G849" t="str">
            <v>z</v>
          </cell>
          <cell r="H849">
            <v>44970</v>
          </cell>
          <cell r="I849" t="str">
            <v>JUN</v>
          </cell>
          <cell r="J849" t="str">
            <v>JUL</v>
          </cell>
          <cell r="L849" t="str">
            <v>T</v>
          </cell>
          <cell r="M849" t="str">
            <v>MSB</v>
          </cell>
          <cell r="N849" t="str">
            <v>F</v>
          </cell>
          <cell r="Q849" t="str">
            <v>TR-GYM-4A</v>
          </cell>
          <cell r="R849">
            <v>1</v>
          </cell>
          <cell r="T849">
            <v>20</v>
          </cell>
        </row>
        <row r="850">
          <cell r="B850" t="str">
            <v>TR-PED-4A</v>
          </cell>
          <cell r="C850" t="str">
            <v>Alžbeta Mészárošová</v>
          </cell>
          <cell r="D850">
            <v>918206650</v>
          </cell>
          <cell r="E850" t="str">
            <v>alzbetameszarosova92@gmail.com</v>
          </cell>
          <cell r="F850" t="str">
            <v>R</v>
          </cell>
          <cell r="G850" t="str">
            <v>z</v>
          </cell>
          <cell r="H850">
            <v>44967</v>
          </cell>
          <cell r="I850" t="str">
            <v>JUN</v>
          </cell>
          <cell r="J850" t="str">
            <v>JUN</v>
          </cell>
          <cell r="K850" t="str">
            <v>MAJ</v>
          </cell>
          <cell r="L850" t="str">
            <v>T</v>
          </cell>
          <cell r="M850" t="str">
            <v>MSB</v>
          </cell>
          <cell r="O850" t="str">
            <v>2S</v>
          </cell>
          <cell r="P850" t="str">
            <v>28.5.</v>
          </cell>
          <cell r="Q850" t="str">
            <v>TR-PED-4A</v>
          </cell>
          <cell r="R850">
            <v>1</v>
          </cell>
          <cell r="T850">
            <v>20</v>
          </cell>
        </row>
        <row r="851">
          <cell r="B851" t="str">
            <v>TR-PED-4B</v>
          </cell>
          <cell r="C851" t="str">
            <v>Aneta Duchoňová</v>
          </cell>
          <cell r="D851">
            <v>949468875</v>
          </cell>
          <cell r="E851" t="str">
            <v>geistovaa@gmail.com</v>
          </cell>
          <cell r="F851" t="str">
            <v>R</v>
          </cell>
          <cell r="G851" t="str">
            <v>z</v>
          </cell>
          <cell r="H851">
            <v>44972</v>
          </cell>
          <cell r="I851" t="str">
            <v>MAJ</v>
          </cell>
          <cell r="J851" t="str">
            <v>JUN</v>
          </cell>
          <cell r="K851" t="str">
            <v>MAJ</v>
          </cell>
          <cell r="L851" t="str">
            <v>T</v>
          </cell>
          <cell r="M851" t="str">
            <v>MSB</v>
          </cell>
          <cell r="Q851" t="str">
            <v>TR-PED-4B</v>
          </cell>
          <cell r="R851">
            <v>1</v>
          </cell>
          <cell r="T851">
            <v>20</v>
          </cell>
        </row>
        <row r="852">
          <cell r="B852" t="str">
            <v>TR-PED-4B</v>
          </cell>
          <cell r="C852" t="str">
            <v>Adela Sádecká</v>
          </cell>
          <cell r="D852">
            <v>944907901</v>
          </cell>
          <cell r="E852" t="str">
            <v>adeldelisadecka@gmail.com</v>
          </cell>
          <cell r="F852" t="str">
            <v>R</v>
          </cell>
          <cell r="G852" t="str">
            <v>z</v>
          </cell>
          <cell r="L852" t="str">
            <v>T</v>
          </cell>
          <cell r="Q852" t="str">
            <v>TR-PED-4B</v>
          </cell>
          <cell r="R852">
            <v>1</v>
          </cell>
          <cell r="T852">
            <v>20</v>
          </cell>
        </row>
        <row r="853">
          <cell r="B853" t="str">
            <v>TR-PED-4D</v>
          </cell>
          <cell r="C853" t="str">
            <v>Paulína Vajdová</v>
          </cell>
          <cell r="D853">
            <v>905706740</v>
          </cell>
          <cell r="E853" t="str">
            <v>paulina.vajdova2@gmail.com</v>
          </cell>
          <cell r="F853" t="str">
            <v>R</v>
          </cell>
          <cell r="G853" t="str">
            <v>z</v>
          </cell>
          <cell r="H853">
            <v>44967</v>
          </cell>
          <cell r="I853" t="str">
            <v>APR</v>
          </cell>
          <cell r="J853" t="str">
            <v>MAJ</v>
          </cell>
          <cell r="K853" t="str">
            <v>APR</v>
          </cell>
          <cell r="L853" t="str">
            <v>T</v>
          </cell>
          <cell r="M853" t="str">
            <v>MSB</v>
          </cell>
          <cell r="O853" t="str">
            <v>2S</v>
          </cell>
          <cell r="Q853" t="str">
            <v>TR-PED-4D</v>
          </cell>
          <cell r="R853">
            <v>1</v>
          </cell>
          <cell r="T853">
            <v>20</v>
          </cell>
        </row>
        <row r="854">
          <cell r="B854" t="str">
            <v>TRS-GYM-4A</v>
          </cell>
          <cell r="C854" t="str">
            <v>Ema Parižová</v>
          </cell>
          <cell r="D854">
            <v>918744379</v>
          </cell>
          <cell r="E854" t="str">
            <v>emka.parizova@gmail.com</v>
          </cell>
          <cell r="F854" t="str">
            <v>K</v>
          </cell>
          <cell r="G854" t="str">
            <v>z</v>
          </cell>
          <cell r="H854">
            <v>44981</v>
          </cell>
          <cell r="J854" t="str">
            <v>MAJ</v>
          </cell>
          <cell r="K854" t="str">
            <v>APR</v>
          </cell>
          <cell r="L854" t="str">
            <v>T</v>
          </cell>
          <cell r="Q854" t="str">
            <v>TRS-GYM-4A</v>
          </cell>
          <cell r="R854">
            <v>1</v>
          </cell>
          <cell r="T854">
            <v>20</v>
          </cell>
        </row>
        <row r="855">
          <cell r="B855" t="str">
            <v>TRS-GYM-5D (5r)</v>
          </cell>
          <cell r="C855" t="str">
            <v>Barbora Babinská</v>
          </cell>
          <cell r="D855">
            <v>903159211</v>
          </cell>
          <cell r="E855" t="str">
            <v>barborababinska@gmail.com</v>
          </cell>
          <cell r="F855" t="str">
            <v>K</v>
          </cell>
          <cell r="G855" t="str">
            <v>z</v>
          </cell>
          <cell r="H855">
            <v>44977</v>
          </cell>
          <cell r="I855" t="str">
            <v>MAJ</v>
          </cell>
          <cell r="J855" t="str">
            <v>JUN</v>
          </cell>
          <cell r="K855" t="str">
            <v>MAJ</v>
          </cell>
          <cell r="L855" t="str">
            <v>T</v>
          </cell>
          <cell r="M855" t="str">
            <v>MSB</v>
          </cell>
          <cell r="N855" t="str">
            <v>F</v>
          </cell>
          <cell r="Q855" t="str">
            <v>TRS-GYM-5D (5r)</v>
          </cell>
          <cell r="R855">
            <v>1</v>
          </cell>
          <cell r="T855">
            <v>20</v>
          </cell>
        </row>
        <row r="856">
          <cell r="B856" t="str">
            <v>TRS-GYM-5D (5r)</v>
          </cell>
          <cell r="C856" t="str">
            <v>Nina Chomisteková</v>
          </cell>
          <cell r="D856">
            <v>950578008</v>
          </cell>
          <cell r="E856" t="str">
            <v>n.chomistekova229@gmail.com</v>
          </cell>
          <cell r="F856" t="str">
            <v>K</v>
          </cell>
          <cell r="G856" t="str">
            <v>z</v>
          </cell>
          <cell r="H856">
            <v>44977</v>
          </cell>
          <cell r="L856" t="str">
            <v>T</v>
          </cell>
          <cell r="Q856" t="str">
            <v>TRS-GYM-5D (5r)</v>
          </cell>
          <cell r="R856">
            <v>1</v>
          </cell>
          <cell r="T856">
            <v>20</v>
          </cell>
        </row>
        <row r="857">
          <cell r="B857" t="str">
            <v>TRS-GYM-OKT</v>
          </cell>
          <cell r="C857" t="str">
            <v>Žaneta Hucíková</v>
          </cell>
          <cell r="D857">
            <v>948466939</v>
          </cell>
          <cell r="E857" t="str">
            <v>zanetkahucikova@gmail.com</v>
          </cell>
          <cell r="F857" t="str">
            <v>K</v>
          </cell>
          <cell r="G857" t="str">
            <v>z</v>
          </cell>
          <cell r="H857">
            <v>44977</v>
          </cell>
          <cell r="I857" t="str">
            <v>MAJ</v>
          </cell>
          <cell r="J857" t="str">
            <v>JUN</v>
          </cell>
          <cell r="K857" t="str">
            <v>MAJ</v>
          </cell>
          <cell r="L857" t="str">
            <v>T</v>
          </cell>
          <cell r="Q857" t="str">
            <v>TRS-GYM-OKT</v>
          </cell>
          <cell r="R857">
            <v>1</v>
          </cell>
          <cell r="T857">
            <v>20</v>
          </cell>
        </row>
        <row r="858">
          <cell r="B858" t="str">
            <v>TT-AG-4AG</v>
          </cell>
          <cell r="C858" t="str">
            <v>Martin Ivaňak</v>
          </cell>
          <cell r="D858">
            <v>915604166</v>
          </cell>
          <cell r="E858" t="str">
            <v>marti.ivanak@gmail.com</v>
          </cell>
          <cell r="F858" t="str">
            <v>K</v>
          </cell>
          <cell r="G858" t="str">
            <v>z</v>
          </cell>
          <cell r="H858">
            <v>44977</v>
          </cell>
          <cell r="I858" t="str">
            <v>MAJ</v>
          </cell>
          <cell r="J858" t="str">
            <v>MAj</v>
          </cell>
          <cell r="K858" t="str">
            <v>MAj</v>
          </cell>
          <cell r="L858" t="str">
            <v>T</v>
          </cell>
          <cell r="M858" t="str">
            <v>MSB</v>
          </cell>
          <cell r="O858" t="str">
            <v>PD</v>
          </cell>
          <cell r="Q858" t="str">
            <v>TT-AG-4AG</v>
          </cell>
          <cell r="R858">
            <v>1</v>
          </cell>
          <cell r="T858">
            <v>20</v>
          </cell>
        </row>
        <row r="859">
          <cell r="B859" t="str">
            <v>TT-GAM-4A</v>
          </cell>
          <cell r="C859" t="str">
            <v>Jakub Štefunko</v>
          </cell>
          <cell r="D859">
            <v>949879912</v>
          </cell>
          <cell r="E859" t="str">
            <v>jastefunko@gmail.com</v>
          </cell>
          <cell r="F859" t="str">
            <v>R</v>
          </cell>
          <cell r="G859" t="str">
            <v>z</v>
          </cell>
          <cell r="H859">
            <v>44977</v>
          </cell>
          <cell r="I859" t="str">
            <v>JUN</v>
          </cell>
          <cell r="J859" t="str">
            <v>AUG</v>
          </cell>
          <cell r="L859" t="str">
            <v>T</v>
          </cell>
          <cell r="N859" t="str">
            <v>F</v>
          </cell>
          <cell r="Q859" t="str">
            <v>TT-GAM-4A</v>
          </cell>
          <cell r="R859">
            <v>1</v>
          </cell>
          <cell r="T859">
            <v>20</v>
          </cell>
        </row>
        <row r="860">
          <cell r="B860" t="str">
            <v>TT-GJH-4A</v>
          </cell>
          <cell r="C860" t="str">
            <v>Hana Sabová</v>
          </cell>
          <cell r="D860">
            <v>944445286</v>
          </cell>
          <cell r="E860" t="str">
            <v>sabova.hanicka@gmail.com</v>
          </cell>
          <cell r="F860" t="str">
            <v>K</v>
          </cell>
          <cell r="G860" t="str">
            <v>z</v>
          </cell>
          <cell r="H860">
            <v>44971</v>
          </cell>
          <cell r="I860" t="str">
            <v>MAJ</v>
          </cell>
          <cell r="J860" t="str">
            <v>MAJ</v>
          </cell>
          <cell r="L860" t="str">
            <v>T</v>
          </cell>
          <cell r="M860" t="str">
            <v>MSB</v>
          </cell>
          <cell r="N860" t="str">
            <v>F</v>
          </cell>
          <cell r="O860" t="str">
            <v>2S</v>
          </cell>
          <cell r="Q860" t="str">
            <v>TT-GJH-4A</v>
          </cell>
          <cell r="R860">
            <v>1</v>
          </cell>
          <cell r="T860">
            <v>20</v>
          </cell>
        </row>
        <row r="861">
          <cell r="B861" t="str">
            <v>TT-GJH-5CA (5r)</v>
          </cell>
          <cell r="C861" t="str">
            <v>Emília Kubisová</v>
          </cell>
          <cell r="D861">
            <v>949293046</v>
          </cell>
          <cell r="E861" t="str">
            <v>emiliakubisova@gmail.com</v>
          </cell>
          <cell r="F861" t="str">
            <v>K</v>
          </cell>
          <cell r="G861" t="str">
            <v>z</v>
          </cell>
          <cell r="H861">
            <v>45182</v>
          </cell>
          <cell r="I861" t="str">
            <v>SEP</v>
          </cell>
          <cell r="J861" t="str">
            <v>SEP</v>
          </cell>
          <cell r="K861" t="str">
            <v>SEP</v>
          </cell>
          <cell r="L861" t="str">
            <v>T</v>
          </cell>
          <cell r="Q861" t="str">
            <v>TT-GJH-5CA (5r)</v>
          </cell>
          <cell r="R861">
            <v>1</v>
          </cell>
          <cell r="T861">
            <v>20</v>
          </cell>
        </row>
        <row r="862">
          <cell r="B862" t="str">
            <v>TT-GJH-5DA (5r)</v>
          </cell>
          <cell r="C862" t="str">
            <v>Sarah Démuthová</v>
          </cell>
          <cell r="D862">
            <v>918290887</v>
          </cell>
          <cell r="E862" t="str">
            <v>sarah.demuthova@gmail.com</v>
          </cell>
          <cell r="F862" t="str">
            <v>K</v>
          </cell>
          <cell r="G862" t="str">
            <v>z</v>
          </cell>
          <cell r="H862">
            <v>44972</v>
          </cell>
          <cell r="I862" t="str">
            <v>MAJ</v>
          </cell>
          <cell r="J862" t="str">
            <v>JUN</v>
          </cell>
          <cell r="K862" t="str">
            <v>MAJ</v>
          </cell>
          <cell r="L862" t="str">
            <v>T</v>
          </cell>
          <cell r="M862" t="str">
            <v>MSB</v>
          </cell>
          <cell r="Q862" t="str">
            <v>TT-GJH-5DA (5r)</v>
          </cell>
          <cell r="R862">
            <v>1</v>
          </cell>
          <cell r="T862">
            <v>20</v>
          </cell>
        </row>
        <row r="863">
          <cell r="B863" t="str">
            <v>TT-GJH-OKT</v>
          </cell>
          <cell r="C863" t="str">
            <v>Emma Kortišová</v>
          </cell>
          <cell r="D863">
            <v>904891685</v>
          </cell>
          <cell r="E863" t="str">
            <v>emmka.kortisova@gmail.com</v>
          </cell>
          <cell r="F863" t="str">
            <v>K</v>
          </cell>
          <cell r="G863" t="str">
            <v>z</v>
          </cell>
          <cell r="H863">
            <v>44971</v>
          </cell>
          <cell r="I863" t="str">
            <v>MAJ</v>
          </cell>
          <cell r="J863" t="str">
            <v>JUn</v>
          </cell>
          <cell r="K863" t="str">
            <v>MAJ</v>
          </cell>
          <cell r="L863" t="str">
            <v>T</v>
          </cell>
          <cell r="M863" t="str">
            <v>MSB</v>
          </cell>
          <cell r="N863" t="str">
            <v>F</v>
          </cell>
          <cell r="O863" t="str">
            <v>PD</v>
          </cell>
          <cell r="Q863" t="str">
            <v>TT-GJH-OKT</v>
          </cell>
          <cell r="R863">
            <v>1</v>
          </cell>
          <cell r="T863">
            <v>20</v>
          </cell>
        </row>
        <row r="864">
          <cell r="B864" t="str">
            <v>TT-GJH-OKT</v>
          </cell>
          <cell r="C864" t="str">
            <v>Alexandra Horňáková</v>
          </cell>
          <cell r="D864">
            <v>949045853</v>
          </cell>
          <cell r="E864" t="str">
            <v>alexandrahornakova23@gmail.com</v>
          </cell>
          <cell r="F864" t="str">
            <v>K</v>
          </cell>
          <cell r="G864" t="str">
            <v>z</v>
          </cell>
          <cell r="L864" t="str">
            <v>T</v>
          </cell>
          <cell r="Q864" t="str">
            <v>TT-GJH-OKT</v>
          </cell>
          <cell r="R864">
            <v>1</v>
          </cell>
          <cell r="T864">
            <v>20</v>
          </cell>
        </row>
        <row r="865">
          <cell r="B865" t="str">
            <v>TT-GOS-4M</v>
          </cell>
          <cell r="C865" t="str">
            <v>Anita Slamková</v>
          </cell>
          <cell r="D865">
            <v>948636534</v>
          </cell>
          <cell r="E865" t="str">
            <v>slamkovaa.anita@gmail.com</v>
          </cell>
          <cell r="F865" t="str">
            <v>R</v>
          </cell>
          <cell r="G865" t="str">
            <v>z</v>
          </cell>
          <cell r="H865">
            <v>44971</v>
          </cell>
          <cell r="I865" t="str">
            <v>MAJ</v>
          </cell>
          <cell r="J865" t="str">
            <v>JUN</v>
          </cell>
          <cell r="K865" t="str">
            <v>MAJ</v>
          </cell>
          <cell r="L865" t="str">
            <v>T</v>
          </cell>
          <cell r="M865" t="str">
            <v>MSB</v>
          </cell>
          <cell r="N865" t="str">
            <v>F</v>
          </cell>
          <cell r="Q865" t="str">
            <v>TT-GOS-4M</v>
          </cell>
          <cell r="R865">
            <v>1</v>
          </cell>
          <cell r="T865">
            <v>20</v>
          </cell>
        </row>
        <row r="866">
          <cell r="B866" t="str">
            <v>TT-GOS-5H (5r)</v>
          </cell>
          <cell r="C866" t="str">
            <v>Karolína Botteková</v>
          </cell>
          <cell r="D866">
            <v>917714345</v>
          </cell>
          <cell r="E866" t="str">
            <v>kajabott@gmail.com</v>
          </cell>
          <cell r="F866" t="str">
            <v>R</v>
          </cell>
          <cell r="G866" t="str">
            <v>z</v>
          </cell>
          <cell r="H866">
            <v>44970</v>
          </cell>
          <cell r="I866" t="str">
            <v>MAJ</v>
          </cell>
          <cell r="J866" t="str">
            <v>JUN</v>
          </cell>
          <cell r="L866" t="str">
            <v>T</v>
          </cell>
          <cell r="M866" t="str">
            <v>MSB</v>
          </cell>
          <cell r="Q866" t="str">
            <v>TT-GOS-5H (5r)</v>
          </cell>
          <cell r="R866">
            <v>1</v>
          </cell>
          <cell r="T866">
            <v>20</v>
          </cell>
        </row>
        <row r="867">
          <cell r="B867" t="str">
            <v>TT-OA-4A</v>
          </cell>
          <cell r="C867" t="str">
            <v>Adela Tománková</v>
          </cell>
          <cell r="D867">
            <v>915793914</v>
          </cell>
          <cell r="E867" t="str">
            <v>tomankova2005@gmail.com</v>
          </cell>
          <cell r="F867" t="str">
            <v>K</v>
          </cell>
          <cell r="G867" t="str">
            <v>z</v>
          </cell>
          <cell r="H867">
            <v>44971</v>
          </cell>
          <cell r="I867" t="str">
            <v>JUN</v>
          </cell>
          <cell r="J867" t="str">
            <v>JUL</v>
          </cell>
          <cell r="L867" t="str">
            <v>T</v>
          </cell>
          <cell r="M867" t="str">
            <v>MSB</v>
          </cell>
          <cell r="Q867" t="str">
            <v>TT-OA-4A</v>
          </cell>
          <cell r="R867">
            <v>1</v>
          </cell>
          <cell r="T867">
            <v>20</v>
          </cell>
        </row>
        <row r="868">
          <cell r="B868" t="str">
            <v>TT-OA-4A</v>
          </cell>
          <cell r="C868" t="str">
            <v>Natália Mrvová</v>
          </cell>
          <cell r="D868">
            <v>903160060</v>
          </cell>
          <cell r="E868" t="str">
            <v>natalkamrvova@gmail.com</v>
          </cell>
          <cell r="F868" t="str">
            <v>K</v>
          </cell>
          <cell r="G868" t="str">
            <v>z</v>
          </cell>
          <cell r="H868">
            <v>44971</v>
          </cell>
          <cell r="L868" t="str">
            <v>T</v>
          </cell>
          <cell r="Q868" t="str">
            <v>TT-OA-4A</v>
          </cell>
          <cell r="R868">
            <v>1</v>
          </cell>
          <cell r="T868">
            <v>20</v>
          </cell>
        </row>
        <row r="869">
          <cell r="B869" t="str">
            <v>TT-OA-4B</v>
          </cell>
          <cell r="C869" t="str">
            <v>Patrícia Tkáčová</v>
          </cell>
          <cell r="D869">
            <v>910705309</v>
          </cell>
          <cell r="E869" t="str">
            <v>patricia.tkacova2004@gmail.com</v>
          </cell>
          <cell r="F869" t="str">
            <v>K</v>
          </cell>
          <cell r="G869" t="str">
            <v>z</v>
          </cell>
          <cell r="H869">
            <v>44972</v>
          </cell>
          <cell r="I869" t="str">
            <v>MAJ</v>
          </cell>
          <cell r="J869" t="str">
            <v>JUN</v>
          </cell>
          <cell r="K869" t="str">
            <v>MAJ</v>
          </cell>
          <cell r="L869" t="str">
            <v>T</v>
          </cell>
          <cell r="M869" t="str">
            <v>MSB</v>
          </cell>
          <cell r="N869" t="str">
            <v>F</v>
          </cell>
          <cell r="O869" t="str">
            <v>2S</v>
          </cell>
          <cell r="Q869" t="str">
            <v>TT-OA-4B</v>
          </cell>
          <cell r="R869">
            <v>1</v>
          </cell>
          <cell r="T869">
            <v>20</v>
          </cell>
        </row>
        <row r="870">
          <cell r="B870" t="str">
            <v>TT-OA-5E (5r)</v>
          </cell>
          <cell r="C870" t="str">
            <v>Karolína Babincová</v>
          </cell>
          <cell r="D870">
            <v>915507994</v>
          </cell>
          <cell r="E870" t="str">
            <v>karolinababincova1986@gmail.com</v>
          </cell>
          <cell r="F870" t="str">
            <v>K</v>
          </cell>
          <cell r="G870" t="str">
            <v>z</v>
          </cell>
          <cell r="H870">
            <v>44978</v>
          </cell>
          <cell r="I870" t="str">
            <v>MAJ</v>
          </cell>
          <cell r="J870" t="str">
            <v>JUn</v>
          </cell>
          <cell r="K870" t="str">
            <v>MAJ</v>
          </cell>
          <cell r="L870" t="str">
            <v>T</v>
          </cell>
          <cell r="M870" t="str">
            <v>MSB</v>
          </cell>
          <cell r="N870" t="str">
            <v>F</v>
          </cell>
          <cell r="O870" t="str">
            <v>PD</v>
          </cell>
          <cell r="Q870" t="str">
            <v>TT-OA-5E (5r)</v>
          </cell>
          <cell r="R870">
            <v>1</v>
          </cell>
          <cell r="T870">
            <v>20</v>
          </cell>
        </row>
        <row r="871">
          <cell r="B871" t="str">
            <v>TT-OA-5N (5r)</v>
          </cell>
          <cell r="C871" t="str">
            <v>Sára Majerská</v>
          </cell>
          <cell r="D871">
            <v>949090717</v>
          </cell>
          <cell r="E871" t="str">
            <v>majerskasara@gmail.com</v>
          </cell>
          <cell r="F871" t="str">
            <v>K</v>
          </cell>
          <cell r="G871" t="str">
            <v>z</v>
          </cell>
          <cell r="H871">
            <v>44979</v>
          </cell>
          <cell r="I871" t="str">
            <v>MAJ</v>
          </cell>
          <cell r="J871" t="str">
            <v>JUN</v>
          </cell>
          <cell r="L871" t="str">
            <v>T</v>
          </cell>
          <cell r="N871" t="str">
            <v>F</v>
          </cell>
          <cell r="Q871" t="str">
            <v>TT-OA-5N (5r)</v>
          </cell>
          <cell r="R871">
            <v>1</v>
          </cell>
          <cell r="T871">
            <v>20</v>
          </cell>
        </row>
        <row r="872">
          <cell r="B872" t="str">
            <v>TT-OAS-2NA</v>
          </cell>
          <cell r="C872" t="str">
            <v>Andrea Ficová</v>
          </cell>
          <cell r="D872">
            <v>902832955</v>
          </cell>
          <cell r="E872" t="str">
            <v>andreaficova2@gmail.com</v>
          </cell>
          <cell r="F872" t="str">
            <v/>
          </cell>
          <cell r="G872" t="str">
            <v>z</v>
          </cell>
          <cell r="H872">
            <v>45078</v>
          </cell>
          <cell r="I872" t="str">
            <v>JUN</v>
          </cell>
          <cell r="J872" t="str">
            <v>JUL</v>
          </cell>
          <cell r="L872" t="str">
            <v>T</v>
          </cell>
          <cell r="M872" t="str">
            <v>MSB</v>
          </cell>
          <cell r="Q872" t="str">
            <v>TT-OAS-2NA</v>
          </cell>
          <cell r="R872">
            <v>1</v>
          </cell>
          <cell r="T872">
            <v>20</v>
          </cell>
        </row>
        <row r="873">
          <cell r="B873" t="str">
            <v>TT-OAS-2NA</v>
          </cell>
          <cell r="C873" t="str">
            <v>Valentína Mia Surcouf</v>
          </cell>
          <cell r="D873">
            <v>915335435</v>
          </cell>
          <cell r="E873" t="str">
            <v>tinkaspinkas@gmail.com</v>
          </cell>
          <cell r="F873" t="str">
            <v/>
          </cell>
          <cell r="G873" t="str">
            <v>z</v>
          </cell>
          <cell r="L873" t="str">
            <v>T</v>
          </cell>
          <cell r="Q873" t="str">
            <v>TT-OAS-2NA</v>
          </cell>
          <cell r="R873">
            <v>1</v>
          </cell>
          <cell r="T873">
            <v>20</v>
          </cell>
        </row>
        <row r="874">
          <cell r="B874" t="str">
            <v>TT-OAS-4ŠD</v>
          </cell>
          <cell r="C874" t="str">
            <v>Dominika Sčípová</v>
          </cell>
          <cell r="D874">
            <v>949755080</v>
          </cell>
          <cell r="E874" t="str">
            <v>domiscipova@gmail.com</v>
          </cell>
          <cell r="F874" t="str">
            <v>R</v>
          </cell>
          <cell r="G874" t="str">
            <v>z</v>
          </cell>
          <cell r="H874">
            <v>44991</v>
          </cell>
          <cell r="I874" t="str">
            <v>MAR</v>
          </cell>
          <cell r="J874" t="str">
            <v>MAR</v>
          </cell>
          <cell r="K874" t="str">
            <v>MAR</v>
          </cell>
          <cell r="L874" t="str">
            <v>T</v>
          </cell>
          <cell r="Q874" t="str">
            <v>TT-OAS-4ŠD</v>
          </cell>
          <cell r="R874">
            <v>1</v>
          </cell>
          <cell r="T874">
            <v>20</v>
          </cell>
        </row>
        <row r="875">
          <cell r="B875" t="str">
            <v>TT-OAS-4ŠD</v>
          </cell>
          <cell r="C875" t="str">
            <v>Tomáš Machálek</v>
          </cell>
          <cell r="D875">
            <v>918928046</v>
          </cell>
          <cell r="E875" t="str">
            <v>supercrafthc@gmail.com</v>
          </cell>
          <cell r="F875" t="str">
            <v>R</v>
          </cell>
          <cell r="G875" t="str">
            <v>z</v>
          </cell>
          <cell r="L875" t="str">
            <v>T</v>
          </cell>
          <cell r="Q875" t="str">
            <v>TT-OAS-4ŠD</v>
          </cell>
          <cell r="R875">
            <v>1</v>
          </cell>
          <cell r="T875">
            <v>20</v>
          </cell>
        </row>
        <row r="876">
          <cell r="B876" t="str">
            <v>TT-PED-4MŠ</v>
          </cell>
          <cell r="C876" t="str">
            <v>Natália Bartovičová</v>
          </cell>
          <cell r="D876">
            <v>918239336</v>
          </cell>
          <cell r="E876" t="str">
            <v>naty.ba0123@gmail.com</v>
          </cell>
          <cell r="F876" t="str">
            <v>K</v>
          </cell>
          <cell r="G876" t="str">
            <v>z</v>
          </cell>
          <cell r="H876">
            <v>44977</v>
          </cell>
          <cell r="I876" t="str">
            <v>JUN</v>
          </cell>
          <cell r="J876" t="str">
            <v>JUN</v>
          </cell>
          <cell r="K876" t="str">
            <v>MAJ</v>
          </cell>
          <cell r="L876" t="str">
            <v>T</v>
          </cell>
          <cell r="M876" t="str">
            <v>MSB</v>
          </cell>
          <cell r="O876" t="str">
            <v>2S</v>
          </cell>
          <cell r="Q876" t="str">
            <v>TT-PED-4MŠ</v>
          </cell>
          <cell r="R876">
            <v>1</v>
          </cell>
          <cell r="T876">
            <v>20</v>
          </cell>
        </row>
        <row r="877">
          <cell r="B877" t="str">
            <v>TT-PED-4PA</v>
          </cell>
          <cell r="C877" t="str">
            <v>Simona Mrvová</v>
          </cell>
          <cell r="D877">
            <v>907095301</v>
          </cell>
          <cell r="E877" t="str">
            <v xml:space="preserve">mrvova22@atlas.sk </v>
          </cell>
          <cell r="F877" t="str">
            <v>K</v>
          </cell>
          <cell r="G877" t="str">
            <v>z</v>
          </cell>
          <cell r="H877">
            <v>45191</v>
          </cell>
          <cell r="I877" t="str">
            <v>SEP</v>
          </cell>
          <cell r="J877" t="str">
            <v>OKT</v>
          </cell>
          <cell r="L877" t="str">
            <v>T</v>
          </cell>
          <cell r="Q877" t="str">
            <v>TT-PED-4PA</v>
          </cell>
          <cell r="R877">
            <v>1</v>
          </cell>
          <cell r="T877">
            <v>20</v>
          </cell>
        </row>
        <row r="878">
          <cell r="B878" t="str">
            <v>TT-PED-4VS</v>
          </cell>
          <cell r="C878" t="str">
            <v>Bára Palocsányiová</v>
          </cell>
          <cell r="D878">
            <v>940171207</v>
          </cell>
          <cell r="E878" t="str">
            <v>b.palocsanyiova128@gmail.com</v>
          </cell>
          <cell r="F878" t="str">
            <v>K</v>
          </cell>
          <cell r="G878" t="str">
            <v>z</v>
          </cell>
          <cell r="H878">
            <v>45007</v>
          </cell>
          <cell r="I878" t="str">
            <v>MAR</v>
          </cell>
          <cell r="J878" t="str">
            <v>APR</v>
          </cell>
          <cell r="L878" t="str">
            <v>T</v>
          </cell>
          <cell r="Q878" t="str">
            <v>TT-PED-4VS</v>
          </cell>
          <cell r="R878">
            <v>1</v>
          </cell>
          <cell r="T878">
            <v>20</v>
          </cell>
        </row>
        <row r="879">
          <cell r="B879" t="str">
            <v>TT-SOSE-4C</v>
          </cell>
          <cell r="C879" t="str">
            <v>Lukáš Penciak</v>
          </cell>
          <cell r="D879">
            <v>918207685</v>
          </cell>
          <cell r="E879" t="str">
            <v>penciaklukas@gmail.com</v>
          </cell>
          <cell r="F879" t="str">
            <v>K</v>
          </cell>
          <cell r="G879" t="str">
            <v>z</v>
          </cell>
          <cell r="H879">
            <v>44972</v>
          </cell>
          <cell r="I879" t="str">
            <v>JUN</v>
          </cell>
          <cell r="J879" t="str">
            <v>JUL</v>
          </cell>
          <cell r="L879" t="str">
            <v>T</v>
          </cell>
          <cell r="M879" t="str">
            <v>MSB</v>
          </cell>
          <cell r="N879" t="str">
            <v>F</v>
          </cell>
          <cell r="Q879" t="str">
            <v>TT-SOSE-4C</v>
          </cell>
          <cell r="R879">
            <v>1</v>
          </cell>
          <cell r="T879">
            <v>20</v>
          </cell>
        </row>
        <row r="880">
          <cell r="B880" t="str">
            <v>TT-SPORT-4B</v>
          </cell>
          <cell r="C880" t="str">
            <v>Erika Chynoranská</v>
          </cell>
          <cell r="D880">
            <v>908362323</v>
          </cell>
          <cell r="E880" t="str">
            <v>chynoranska.erika@gmail.com</v>
          </cell>
          <cell r="F880" t="str">
            <v>K</v>
          </cell>
          <cell r="G880" t="str">
            <v>z</v>
          </cell>
          <cell r="H880">
            <v>44977</v>
          </cell>
          <cell r="I880" t="str">
            <v>MAJ</v>
          </cell>
          <cell r="J880" t="str">
            <v>JUN</v>
          </cell>
          <cell r="L880" t="str">
            <v>T</v>
          </cell>
          <cell r="M880" t="str">
            <v>MSB</v>
          </cell>
          <cell r="Q880" t="str">
            <v>TT-SPORT-4B</v>
          </cell>
          <cell r="R880">
            <v>1</v>
          </cell>
          <cell r="T880">
            <v>20</v>
          </cell>
        </row>
        <row r="881">
          <cell r="B881" t="str">
            <v>TT-SPORT-4IS+OKT</v>
          </cell>
          <cell r="C881" t="str">
            <v>Simona Kartáčová</v>
          </cell>
          <cell r="D881">
            <v>915322585</v>
          </cell>
          <cell r="E881" t="str">
            <v>simikartacova@gmail.com</v>
          </cell>
          <cell r="F881" t="str">
            <v>K</v>
          </cell>
          <cell r="G881" t="str">
            <v>z</v>
          </cell>
          <cell r="H881">
            <v>44972</v>
          </cell>
          <cell r="I881" t="str">
            <v>MAj</v>
          </cell>
          <cell r="J881" t="str">
            <v>JUN</v>
          </cell>
          <cell r="L881" t="str">
            <v>T</v>
          </cell>
          <cell r="M881" t="str">
            <v>MSB</v>
          </cell>
          <cell r="Q881" t="str">
            <v>TT-SPORT-4IS+OKT</v>
          </cell>
          <cell r="R881">
            <v>1</v>
          </cell>
          <cell r="T881">
            <v>20</v>
          </cell>
        </row>
        <row r="882">
          <cell r="B882" t="str">
            <v>TT-SPORT-4S</v>
          </cell>
          <cell r="C882" t="str">
            <v>Linda Žuffová</v>
          </cell>
          <cell r="D882">
            <v>902554424</v>
          </cell>
          <cell r="E882" t="str">
            <v>lindazuffova17@gmail.com</v>
          </cell>
          <cell r="F882" t="str">
            <v>K</v>
          </cell>
          <cell r="G882" t="str">
            <v>z</v>
          </cell>
          <cell r="H882">
            <v>44977</v>
          </cell>
          <cell r="I882" t="str">
            <v>MAJ</v>
          </cell>
          <cell r="J882" t="str">
            <v>JUL</v>
          </cell>
          <cell r="L882" t="str">
            <v>T</v>
          </cell>
          <cell r="M882" t="str">
            <v>MSB</v>
          </cell>
          <cell r="O882" t="str">
            <v>2S</v>
          </cell>
          <cell r="Q882" t="str">
            <v>TT-SPORT-4S</v>
          </cell>
          <cell r="R882">
            <v>1</v>
          </cell>
          <cell r="T882">
            <v>20</v>
          </cell>
        </row>
        <row r="883">
          <cell r="B883" t="str">
            <v>TT-SPS-4EB</v>
          </cell>
          <cell r="C883" t="str">
            <v>Patrik Hulman</v>
          </cell>
          <cell r="D883">
            <v>917270608</v>
          </cell>
          <cell r="E883" t="str">
            <v>hulmanpatrik0@gmail.com</v>
          </cell>
          <cell r="F883" t="str">
            <v>R</v>
          </cell>
          <cell r="G883" t="str">
            <v>z</v>
          </cell>
          <cell r="H883">
            <v>44977</v>
          </cell>
          <cell r="I883" t="str">
            <v>MAJ</v>
          </cell>
          <cell r="J883" t="str">
            <v>JUN</v>
          </cell>
          <cell r="K883" t="str">
            <v>MAJ</v>
          </cell>
          <cell r="L883" t="str">
            <v>T</v>
          </cell>
          <cell r="M883" t="str">
            <v>MSB</v>
          </cell>
          <cell r="N883" t="str">
            <v>F</v>
          </cell>
          <cell r="Q883" t="str">
            <v>TT-SPS-4EB</v>
          </cell>
          <cell r="R883">
            <v>1</v>
          </cell>
          <cell r="T883">
            <v>20</v>
          </cell>
        </row>
        <row r="884">
          <cell r="B884" t="str">
            <v>TT-SPS-4EB</v>
          </cell>
          <cell r="C884" t="str">
            <v>Ing. Ladislav Ténai</v>
          </cell>
          <cell r="D884">
            <v>903824938</v>
          </cell>
          <cell r="E884" t="str">
            <v>lacot71@gmail.com</v>
          </cell>
          <cell r="F884" t="str">
            <v>R</v>
          </cell>
          <cell r="G884" t="str">
            <v>z</v>
          </cell>
          <cell r="L884" t="str">
            <v>T</v>
          </cell>
          <cell r="Q884" t="str">
            <v>TT-SPS-4EB</v>
          </cell>
          <cell r="R884">
            <v>1</v>
          </cell>
          <cell r="T884">
            <v>20</v>
          </cell>
        </row>
        <row r="885">
          <cell r="B885" t="str">
            <v>TT-SPS-4EB</v>
          </cell>
          <cell r="C885" t="str">
            <v>Timotej Kováč</v>
          </cell>
          <cell r="D885">
            <v>915098895</v>
          </cell>
          <cell r="E885" t="str">
            <v>timkokovac5@gmail.com</v>
          </cell>
          <cell r="F885" t="str">
            <v>R</v>
          </cell>
          <cell r="G885" t="str">
            <v>z</v>
          </cell>
          <cell r="H885">
            <v>44977</v>
          </cell>
          <cell r="L885" t="str">
            <v>T</v>
          </cell>
          <cell r="Q885" t="str">
            <v>TT-SPS-4EB</v>
          </cell>
          <cell r="R885">
            <v>1</v>
          </cell>
          <cell r="T885">
            <v>20</v>
          </cell>
        </row>
        <row r="886">
          <cell r="B886" t="str">
            <v>TT-SPS-4MA</v>
          </cell>
          <cell r="C886" t="str">
            <v>Samuel Potrok</v>
          </cell>
          <cell r="D886">
            <v>903955644</v>
          </cell>
          <cell r="E886" t="str">
            <v>potroksamo@gmail.com</v>
          </cell>
          <cell r="F886" t="str">
            <v>R</v>
          </cell>
          <cell r="G886" t="str">
            <v>z</v>
          </cell>
          <cell r="H886">
            <v>44972</v>
          </cell>
          <cell r="I886" t="str">
            <v>JUN</v>
          </cell>
          <cell r="J886" t="str">
            <v>JUL</v>
          </cell>
          <cell r="L886" t="str">
            <v>T</v>
          </cell>
          <cell r="M886" t="str">
            <v>MSB</v>
          </cell>
          <cell r="Q886" t="str">
            <v>TT-SPS-4MA</v>
          </cell>
          <cell r="R886">
            <v>1</v>
          </cell>
          <cell r="T886">
            <v>20</v>
          </cell>
        </row>
        <row r="887">
          <cell r="B887" t="str">
            <v>TT-SPS-4MB</v>
          </cell>
          <cell r="C887" t="str">
            <v>Julián Dimov</v>
          </cell>
          <cell r="D887">
            <v>907142777</v>
          </cell>
          <cell r="E887" t="str">
            <v>juliandimov1@gmail.com</v>
          </cell>
          <cell r="F887" t="str">
            <v>R</v>
          </cell>
          <cell r="G887" t="str">
            <v>z</v>
          </cell>
          <cell r="H887">
            <v>44974</v>
          </cell>
          <cell r="I887" t="str">
            <v>MAJ</v>
          </cell>
          <cell r="J887" t="str">
            <v>JUL</v>
          </cell>
          <cell r="L887" t="str">
            <v>T</v>
          </cell>
          <cell r="M887" t="str">
            <v>MSB</v>
          </cell>
          <cell r="Q887" t="str">
            <v>TT-SPS-4MB</v>
          </cell>
          <cell r="R887">
            <v>1</v>
          </cell>
          <cell r="T887">
            <v>20</v>
          </cell>
        </row>
        <row r="888">
          <cell r="B888" t="str">
            <v>TT-SPSD-4A</v>
          </cell>
          <cell r="C888" t="str">
            <v>Anita Hutárová</v>
          </cell>
          <cell r="D888">
            <v>915660465</v>
          </cell>
          <cell r="E888" t="str">
            <v>anitahutar@gmail.com</v>
          </cell>
          <cell r="F888" t="str">
            <v>R</v>
          </cell>
          <cell r="G888" t="str">
            <v>z</v>
          </cell>
          <cell r="H888">
            <v>44971</v>
          </cell>
          <cell r="I888" t="str">
            <v>MAJ</v>
          </cell>
          <cell r="J888" t="str">
            <v>MAj</v>
          </cell>
          <cell r="L888" t="str">
            <v>T</v>
          </cell>
          <cell r="M888" t="str">
            <v>MSB</v>
          </cell>
          <cell r="N888" t="str">
            <v>F</v>
          </cell>
          <cell r="Q888" t="str">
            <v>TT-SPSD-4A</v>
          </cell>
          <cell r="R888">
            <v>1</v>
          </cell>
          <cell r="T888">
            <v>20</v>
          </cell>
        </row>
        <row r="889">
          <cell r="B889" t="str">
            <v>TT-SPSD-4C</v>
          </cell>
          <cell r="C889" t="str">
            <v>Dávid Blaho</v>
          </cell>
          <cell r="D889">
            <v>911203933</v>
          </cell>
          <cell r="E889" t="str">
            <v>davidblaho0903@gmail.com</v>
          </cell>
          <cell r="F889" t="str">
            <v>R</v>
          </cell>
          <cell r="G889" t="str">
            <v>z</v>
          </cell>
          <cell r="H889">
            <v>45182</v>
          </cell>
          <cell r="I889" t="str">
            <v>SEP</v>
          </cell>
          <cell r="J889" t="str">
            <v>OKT</v>
          </cell>
          <cell r="K889" t="str">
            <v>SEP</v>
          </cell>
          <cell r="L889" t="str">
            <v>T</v>
          </cell>
          <cell r="M889" t="str">
            <v>SB A</v>
          </cell>
          <cell r="Q889" t="str">
            <v>TT-SPSD-4C</v>
          </cell>
          <cell r="R889">
            <v>1</v>
          </cell>
          <cell r="T889">
            <v>20</v>
          </cell>
        </row>
        <row r="890">
          <cell r="B890" t="str">
            <v>TT-SPSD-4C</v>
          </cell>
          <cell r="C890" t="str">
            <v>Ronald Poór</v>
          </cell>
          <cell r="D890">
            <v>950491048</v>
          </cell>
          <cell r="E890" t="str">
            <v>ronopoor657@gmail.com</v>
          </cell>
          <cell r="F890" t="str">
            <v>R</v>
          </cell>
          <cell r="G890" t="str">
            <v>z</v>
          </cell>
          <cell r="L890" t="str">
            <v>T</v>
          </cell>
          <cell r="Q890" t="str">
            <v>TT-SPSD-4C</v>
          </cell>
          <cell r="R890">
            <v>1</v>
          </cell>
          <cell r="T890">
            <v>20</v>
          </cell>
        </row>
        <row r="891">
          <cell r="B891" t="str">
            <v>TT-SPSD-4D</v>
          </cell>
          <cell r="C891" t="str">
            <v>Liliana Stará</v>
          </cell>
          <cell r="D891">
            <v>948120542</v>
          </cell>
          <cell r="E891" t="str">
            <v>liliana.stara9@gmail.com</v>
          </cell>
          <cell r="F891" t="str">
            <v>R</v>
          </cell>
          <cell r="G891" t="str">
            <v>z</v>
          </cell>
          <cell r="H891">
            <v>44970</v>
          </cell>
          <cell r="J891" t="str">
            <v>AUG</v>
          </cell>
          <cell r="K891" t="str">
            <v>Maj</v>
          </cell>
          <cell r="L891" t="str">
            <v>T</v>
          </cell>
          <cell r="M891" t="str">
            <v>MSB</v>
          </cell>
          <cell r="N891" t="str">
            <v>F</v>
          </cell>
          <cell r="Q891" t="str">
            <v>TT-SPSD-4D</v>
          </cell>
          <cell r="R891">
            <v>1</v>
          </cell>
          <cell r="T891">
            <v>20</v>
          </cell>
        </row>
        <row r="892">
          <cell r="B892" t="str">
            <v>TT-SPSD-4EA</v>
          </cell>
          <cell r="C892" t="str">
            <v>Dávid Kojda</v>
          </cell>
          <cell r="D892">
            <v>902545104</v>
          </cell>
          <cell r="E892" t="str">
            <v>kojda.dado@gmail.com</v>
          </cell>
          <cell r="F892" t="str">
            <v>R</v>
          </cell>
          <cell r="G892" t="str">
            <v>z</v>
          </cell>
          <cell r="H892">
            <v>44978</v>
          </cell>
          <cell r="I892" t="str">
            <v>MAj</v>
          </cell>
          <cell r="J892" t="str">
            <v>JUN</v>
          </cell>
          <cell r="K892" t="str">
            <v>MAJ</v>
          </cell>
          <cell r="L892" t="str">
            <v>T</v>
          </cell>
          <cell r="M892" t="str">
            <v>SB B</v>
          </cell>
          <cell r="N892" t="str">
            <v>F</v>
          </cell>
          <cell r="Q892" t="str">
            <v>TT-SPSD-4EA</v>
          </cell>
          <cell r="R892">
            <v>1</v>
          </cell>
          <cell r="T892">
            <v>20</v>
          </cell>
        </row>
        <row r="893">
          <cell r="B893" t="str">
            <v>TT-SPSD-4EC</v>
          </cell>
          <cell r="C893" t="str">
            <v>Matin Čišecký</v>
          </cell>
          <cell r="D893">
            <v>907189565</v>
          </cell>
          <cell r="E893" t="str">
            <v>ciseckymartin@yahoo.com</v>
          </cell>
          <cell r="F893" t="str">
            <v>K</v>
          </cell>
          <cell r="G893" t="str">
            <v>z</v>
          </cell>
          <cell r="H893">
            <v>45075</v>
          </cell>
          <cell r="I893" t="str">
            <v>MAJ</v>
          </cell>
          <cell r="J893" t="str">
            <v>JUL</v>
          </cell>
          <cell r="L893" t="str">
            <v>T</v>
          </cell>
          <cell r="Q893" t="str">
            <v>TT-SPSD-4EC</v>
          </cell>
          <cell r="R893">
            <v>1</v>
          </cell>
          <cell r="T893">
            <v>20</v>
          </cell>
        </row>
        <row r="894">
          <cell r="B894" t="str">
            <v>TT-SPSD-4EC</v>
          </cell>
          <cell r="C894" t="str">
            <v>Daniel Soshnikov</v>
          </cell>
          <cell r="D894">
            <v>907445070</v>
          </cell>
          <cell r="E894" t="str">
            <v>apusus2004@gmail.com</v>
          </cell>
          <cell r="F894" t="str">
            <v>K</v>
          </cell>
          <cell r="G894" t="str">
            <v>z</v>
          </cell>
          <cell r="L894" t="str">
            <v>T</v>
          </cell>
          <cell r="Q894" t="str">
            <v>TT-SPSD-4EC</v>
          </cell>
          <cell r="R894">
            <v>1</v>
          </cell>
          <cell r="T894">
            <v>20</v>
          </cell>
        </row>
        <row r="895">
          <cell r="B895" t="str">
            <v>TT-SPSS-4A</v>
          </cell>
          <cell r="C895" t="str">
            <v>Emma Matuškovičová</v>
          </cell>
          <cell r="D895">
            <v>917677431</v>
          </cell>
          <cell r="E895" t="str">
            <v>emamatuskovicova@gmail.com</v>
          </cell>
          <cell r="F895" t="str">
            <v>K</v>
          </cell>
          <cell r="G895" t="str">
            <v>z</v>
          </cell>
          <cell r="H895">
            <v>44974</v>
          </cell>
          <cell r="I895" t="str">
            <v>MAJ</v>
          </cell>
          <cell r="J895" t="str">
            <v>JUN</v>
          </cell>
          <cell r="K895" t="str">
            <v>MAJ</v>
          </cell>
          <cell r="L895" t="str">
            <v>T</v>
          </cell>
          <cell r="M895" t="str">
            <v>MSB</v>
          </cell>
          <cell r="O895" t="str">
            <v>2S</v>
          </cell>
          <cell r="Q895" t="str">
            <v>TT-SPSS-4A</v>
          </cell>
          <cell r="R895">
            <v>1</v>
          </cell>
          <cell r="T895">
            <v>20</v>
          </cell>
        </row>
        <row r="896">
          <cell r="B896" t="str">
            <v>TT-SPSS-4B</v>
          </cell>
          <cell r="C896" t="str">
            <v>Tereza Šoková</v>
          </cell>
          <cell r="D896">
            <v>918223990</v>
          </cell>
          <cell r="E896" t="str">
            <v>sokovatereza@gmail.com</v>
          </cell>
          <cell r="F896" t="str">
            <v>K</v>
          </cell>
          <cell r="G896" t="str">
            <v>z</v>
          </cell>
          <cell r="H896">
            <v>45203</v>
          </cell>
          <cell r="I896" t="str">
            <v>OKT</v>
          </cell>
          <cell r="J896" t="str">
            <v>OKT</v>
          </cell>
          <cell r="L896" t="str">
            <v>T</v>
          </cell>
          <cell r="M896" t="str">
            <v>SB B</v>
          </cell>
          <cell r="Q896" t="str">
            <v>TT-SPSS-4B</v>
          </cell>
          <cell r="R896">
            <v>1</v>
          </cell>
          <cell r="T896">
            <v>20</v>
          </cell>
        </row>
        <row r="897">
          <cell r="B897" t="str">
            <v>TT-SPSS-4B</v>
          </cell>
          <cell r="C897" t="str">
            <v>Peter Stručka</v>
          </cell>
          <cell r="D897">
            <v>905593268</v>
          </cell>
          <cell r="E897" t="str">
            <v>struckapeter.ps@gmail.com</v>
          </cell>
          <cell r="F897" t="str">
            <v>K</v>
          </cell>
          <cell r="G897" t="str">
            <v>z</v>
          </cell>
          <cell r="L897" t="str">
            <v>T</v>
          </cell>
          <cell r="Q897" t="str">
            <v>TT-SPSS-4B</v>
          </cell>
          <cell r="R897">
            <v>1</v>
          </cell>
          <cell r="T897">
            <v>20</v>
          </cell>
        </row>
        <row r="898">
          <cell r="B898" t="str">
            <v>TT-SPSS-4C</v>
          </cell>
          <cell r="C898" t="str">
            <v>Barbora Geryková</v>
          </cell>
          <cell r="D898">
            <v>949890841</v>
          </cell>
          <cell r="E898" t="str">
            <v>gerykovainformatika@gmail.com</v>
          </cell>
          <cell r="F898" t="str">
            <v>K</v>
          </cell>
          <cell r="G898" t="str">
            <v>z</v>
          </cell>
          <cell r="H898">
            <v>44977</v>
          </cell>
          <cell r="I898" t="str">
            <v>JUN</v>
          </cell>
          <cell r="J898" t="str">
            <v>JUL</v>
          </cell>
          <cell r="K898" t="str">
            <v>JUN</v>
          </cell>
          <cell r="L898" t="str">
            <v>T</v>
          </cell>
          <cell r="O898" t="str">
            <v>2S</v>
          </cell>
          <cell r="Q898" t="str">
            <v>TT-SPSS-4C</v>
          </cell>
          <cell r="R898">
            <v>1</v>
          </cell>
          <cell r="T898">
            <v>20</v>
          </cell>
        </row>
        <row r="899">
          <cell r="B899" t="str">
            <v>TT-SPSS-4D</v>
          </cell>
          <cell r="C899" t="str">
            <v>Patrícia Prágerová</v>
          </cell>
          <cell r="D899">
            <v>917926409</v>
          </cell>
          <cell r="E899" t="str">
            <v>ppragerova37@gmail.com</v>
          </cell>
          <cell r="F899" t="str">
            <v>K</v>
          </cell>
          <cell r="G899" t="str">
            <v>z</v>
          </cell>
          <cell r="H899">
            <v>44972</v>
          </cell>
          <cell r="I899" t="str">
            <v>MAj</v>
          </cell>
          <cell r="J899" t="str">
            <v>SEP</v>
          </cell>
          <cell r="L899" t="str">
            <v>T</v>
          </cell>
          <cell r="M899" t="str">
            <v>MSB</v>
          </cell>
          <cell r="Q899" t="str">
            <v>TT-SPSS-4D</v>
          </cell>
          <cell r="R899">
            <v>1</v>
          </cell>
          <cell r="T899">
            <v>20</v>
          </cell>
        </row>
        <row r="900">
          <cell r="B900" t="str">
            <v>TT-SSOS-4LM</v>
          </cell>
          <cell r="C900" t="str">
            <v>Dana Šiková</v>
          </cell>
          <cell r="D900">
            <v>911926583</v>
          </cell>
          <cell r="E900" t="str">
            <v>danka.sikova@gmail.com</v>
          </cell>
          <cell r="F900" t="str">
            <v/>
          </cell>
          <cell r="G900" t="str">
            <v>z</v>
          </cell>
          <cell r="H900">
            <v>45188</v>
          </cell>
          <cell r="I900" t="str">
            <v>SEP</v>
          </cell>
          <cell r="J900" t="str">
            <v>SEP</v>
          </cell>
          <cell r="K900" t="str">
            <v>SEP</v>
          </cell>
          <cell r="L900" t="str">
            <v>T</v>
          </cell>
          <cell r="Q900" t="str">
            <v>TT-SSOS-4LM</v>
          </cell>
          <cell r="R900">
            <v>1</v>
          </cell>
          <cell r="T900">
            <v>20</v>
          </cell>
        </row>
        <row r="901">
          <cell r="B901" t="str">
            <v>TT-SZS-4B</v>
          </cell>
          <cell r="C901" t="str">
            <v>Dominika Mašejová</v>
          </cell>
          <cell r="D901">
            <v>908129659</v>
          </cell>
          <cell r="E901" t="str">
            <v>masejovadominika@gmail.com</v>
          </cell>
          <cell r="F901" t="str">
            <v>K</v>
          </cell>
          <cell r="G901" t="str">
            <v>z</v>
          </cell>
          <cell r="H901">
            <v>44977</v>
          </cell>
          <cell r="I901" t="str">
            <v>MAJ</v>
          </cell>
          <cell r="J901" t="str">
            <v>JUN</v>
          </cell>
          <cell r="L901" t="str">
            <v>T</v>
          </cell>
          <cell r="Q901" t="str">
            <v>TT-SZS-4B</v>
          </cell>
          <cell r="R901">
            <v>1</v>
          </cell>
          <cell r="T901">
            <v>20</v>
          </cell>
        </row>
        <row r="902">
          <cell r="B902" t="str">
            <v>TT-SZS-4C</v>
          </cell>
          <cell r="C902" t="str">
            <v>Sára Pástorová</v>
          </cell>
          <cell r="D902">
            <v>950509547</v>
          </cell>
          <cell r="E902" t="str">
            <v>sarapastorovaa@gmail.com</v>
          </cell>
          <cell r="F902" t="str">
            <v>K</v>
          </cell>
          <cell r="G902" t="str">
            <v>z</v>
          </cell>
          <cell r="H902">
            <v>44972</v>
          </cell>
          <cell r="I902" t="str">
            <v>MAR</v>
          </cell>
          <cell r="J902" t="str">
            <v>MAR</v>
          </cell>
          <cell r="K902" t="str">
            <v>MAR</v>
          </cell>
          <cell r="L902" t="str">
            <v>T</v>
          </cell>
          <cell r="M902" t="str">
            <v>MSB</v>
          </cell>
          <cell r="N902" t="str">
            <v>F</v>
          </cell>
          <cell r="O902" t="str">
            <v>PD</v>
          </cell>
          <cell r="Q902" t="str">
            <v>TT-SZS-4C</v>
          </cell>
          <cell r="R902">
            <v>1</v>
          </cell>
          <cell r="T902">
            <v>20</v>
          </cell>
        </row>
        <row r="903">
          <cell r="B903" t="str">
            <v>TT-SZS-4E</v>
          </cell>
          <cell r="C903" t="str">
            <v>Ema Šilhárová</v>
          </cell>
          <cell r="D903">
            <v>903113371</v>
          </cell>
          <cell r="E903" t="str">
            <v>silharova.emka@gmail.com</v>
          </cell>
          <cell r="F903" t="str">
            <v>K</v>
          </cell>
          <cell r="G903" t="str">
            <v>z</v>
          </cell>
          <cell r="H903">
            <v>44977</v>
          </cell>
          <cell r="I903" t="str">
            <v>MAJ</v>
          </cell>
          <cell r="J903" t="str">
            <v>JUN</v>
          </cell>
          <cell r="K903" t="str">
            <v>MAJ</v>
          </cell>
          <cell r="L903" t="str">
            <v>T</v>
          </cell>
          <cell r="M903" t="str">
            <v>MSB</v>
          </cell>
          <cell r="N903" t="str">
            <v>F</v>
          </cell>
          <cell r="Q903" t="str">
            <v>TT-SZS-4E</v>
          </cell>
          <cell r="R903">
            <v>1</v>
          </cell>
          <cell r="T903">
            <v>20</v>
          </cell>
        </row>
        <row r="904">
          <cell r="B904" t="str">
            <v>TT-SZS-4G</v>
          </cell>
          <cell r="C904" t="str">
            <v>Andrea Juríková</v>
          </cell>
          <cell r="D904">
            <v>949649735</v>
          </cell>
          <cell r="E904" t="str">
            <v>aduskajurikova@gmail.com</v>
          </cell>
          <cell r="F904" t="str">
            <v>K</v>
          </cell>
          <cell r="G904" t="str">
            <v>z</v>
          </cell>
          <cell r="H904">
            <v>44971</v>
          </cell>
          <cell r="I904" t="str">
            <v>MAR</v>
          </cell>
          <cell r="J904" t="str">
            <v>APR</v>
          </cell>
          <cell r="L904" t="str">
            <v>T</v>
          </cell>
          <cell r="M904" t="str">
            <v>MSB</v>
          </cell>
          <cell r="N904" t="str">
            <v>F</v>
          </cell>
          <cell r="O904" t="str">
            <v>PD</v>
          </cell>
          <cell r="Q904" t="str">
            <v>TT-SZS-4G</v>
          </cell>
          <cell r="R904">
            <v>1</v>
          </cell>
          <cell r="T904">
            <v>20</v>
          </cell>
        </row>
        <row r="905">
          <cell r="B905" t="str">
            <v>TV-GYM-4A</v>
          </cell>
          <cell r="C905" t="str">
            <v>Rebeka Košková</v>
          </cell>
          <cell r="D905">
            <v>918737940</v>
          </cell>
          <cell r="E905" t="str">
            <v>koskova321@gmail.com</v>
          </cell>
          <cell r="F905" t="str">
            <v>K</v>
          </cell>
          <cell r="G905" t="str">
            <v>z</v>
          </cell>
          <cell r="H905">
            <v>45006</v>
          </cell>
          <cell r="I905" t="str">
            <v>MAJ</v>
          </cell>
          <cell r="J905" t="str">
            <v>JUN</v>
          </cell>
          <cell r="K905" t="str">
            <v>MAJ</v>
          </cell>
          <cell r="L905" t="str">
            <v>T</v>
          </cell>
          <cell r="M905" t="str">
            <v>MSB</v>
          </cell>
          <cell r="N905" t="str">
            <v>F_peto</v>
          </cell>
          <cell r="O905" t="str">
            <v>PD</v>
          </cell>
          <cell r="Q905" t="str">
            <v>TV-GYM-4A</v>
          </cell>
          <cell r="R905">
            <v>1</v>
          </cell>
          <cell r="T905">
            <v>20</v>
          </cell>
        </row>
        <row r="906">
          <cell r="B906" t="str">
            <v>TV-GYM-OKT</v>
          </cell>
          <cell r="C906" t="str">
            <v>Kamila Šemegová</v>
          </cell>
          <cell r="D906">
            <v>915407750</v>
          </cell>
          <cell r="E906" t="str">
            <v>kamila.semegova@gmail.com</v>
          </cell>
          <cell r="F906" t="str">
            <v>K</v>
          </cell>
          <cell r="G906" t="str">
            <v>z</v>
          </cell>
          <cell r="I906" t="str">
            <v>MAJ</v>
          </cell>
          <cell r="J906" t="str">
            <v>JUN</v>
          </cell>
          <cell r="L906" t="str">
            <v>T</v>
          </cell>
          <cell r="M906" t="str">
            <v>MSB</v>
          </cell>
          <cell r="N906" t="str">
            <v>F_peto</v>
          </cell>
          <cell r="Q906" t="str">
            <v>TV-GYM-OKT</v>
          </cell>
          <cell r="R906">
            <v>1</v>
          </cell>
          <cell r="T906">
            <v>20</v>
          </cell>
        </row>
        <row r="907">
          <cell r="B907" t="str">
            <v>TV-OA-4A</v>
          </cell>
          <cell r="C907" t="str">
            <v>Nikola Gajdošová</v>
          </cell>
          <cell r="D907">
            <v>944175369</v>
          </cell>
          <cell r="E907" t="str">
            <v>gajdosova.nikola@gmail.com</v>
          </cell>
          <cell r="F907" t="str">
            <v>K</v>
          </cell>
          <cell r="G907" t="str">
            <v/>
          </cell>
          <cell r="H907">
            <v>45244</v>
          </cell>
          <cell r="I907" t="str">
            <v>NOV</v>
          </cell>
          <cell r="J907" t="str">
            <v>NOV</v>
          </cell>
          <cell r="L907" t="str">
            <v>T</v>
          </cell>
          <cell r="Q907" t="str">
            <v>TV-OA-4A</v>
          </cell>
          <cell r="R907">
            <v>1</v>
          </cell>
          <cell r="T907">
            <v>20</v>
          </cell>
        </row>
        <row r="908">
          <cell r="B908" t="str">
            <v>TV-OA-4A</v>
          </cell>
          <cell r="C908" t="str">
            <v>Tamara Kamalová</v>
          </cell>
          <cell r="D908">
            <v>915399882</v>
          </cell>
          <cell r="E908" t="str">
            <v>magicalmonkeysk@gmail.com</v>
          </cell>
          <cell r="F908" t="str">
            <v>K</v>
          </cell>
          <cell r="G908" t="str">
            <v/>
          </cell>
          <cell r="L908" t="str">
            <v>T</v>
          </cell>
          <cell r="Q908" t="str">
            <v>TV-OA-4A</v>
          </cell>
          <cell r="R908">
            <v>1</v>
          </cell>
          <cell r="T908">
            <v>20</v>
          </cell>
        </row>
        <row r="909">
          <cell r="B909" t="str">
            <v>TV-SSOS-4BV</v>
          </cell>
          <cell r="C909" t="str">
            <v>Natália Zambová</v>
          </cell>
          <cell r="D909">
            <v>918298652</v>
          </cell>
          <cell r="E909" t="str">
            <v>nzambova@gmail.com</v>
          </cell>
          <cell r="F909" t="str">
            <v>K</v>
          </cell>
          <cell r="G909" t="str">
            <v>z</v>
          </cell>
          <cell r="H909">
            <v>45009</v>
          </cell>
          <cell r="I909" t="str">
            <v>MAR</v>
          </cell>
          <cell r="J909" t="str">
            <v>APR</v>
          </cell>
          <cell r="K909" t="str">
            <v>APR</v>
          </cell>
          <cell r="L909" t="str">
            <v>T</v>
          </cell>
          <cell r="M909" t="str">
            <v>MSB</v>
          </cell>
          <cell r="N909" t="str">
            <v>F_peto</v>
          </cell>
          <cell r="Q909" t="str">
            <v>TV-SSOS-4BV</v>
          </cell>
          <cell r="R909">
            <v>1</v>
          </cell>
          <cell r="T909">
            <v>20</v>
          </cell>
        </row>
        <row r="910">
          <cell r="B910" t="str">
            <v>TVR-GYM-OKT</v>
          </cell>
          <cell r="C910" t="str">
            <v>Anna Mária Hrubcová</v>
          </cell>
          <cell r="D910">
            <v>948173312</v>
          </cell>
          <cell r="E910" t="str">
            <v>hrubcova.annamaria@gmail.com</v>
          </cell>
          <cell r="F910" t="str">
            <v>K</v>
          </cell>
          <cell r="G910" t="str">
            <v>z</v>
          </cell>
          <cell r="H910">
            <v>44981</v>
          </cell>
          <cell r="I910" t="str">
            <v>MAJ</v>
          </cell>
          <cell r="J910" t="str">
            <v>JUN</v>
          </cell>
          <cell r="L910" t="str">
            <v>T</v>
          </cell>
          <cell r="M910" t="str">
            <v>MSB</v>
          </cell>
          <cell r="O910" t="str">
            <v>2S</v>
          </cell>
          <cell r="Q910" t="str">
            <v>TVR-GYM-OKT</v>
          </cell>
          <cell r="R910">
            <v>1</v>
          </cell>
          <cell r="T910">
            <v>20</v>
          </cell>
        </row>
        <row r="911">
          <cell r="B911" t="str">
            <v>VK-GYM-4A</v>
          </cell>
          <cell r="C911" t="str">
            <v>Lucia Nácestová</v>
          </cell>
          <cell r="D911">
            <v>911035773</v>
          </cell>
          <cell r="E911" t="str">
            <v>nacestovalucia@gmail.com</v>
          </cell>
          <cell r="F911" t="str">
            <v>K</v>
          </cell>
          <cell r="G911" t="str">
            <v>z</v>
          </cell>
          <cell r="H911">
            <v>44995</v>
          </cell>
          <cell r="I911" t="str">
            <v>JUN</v>
          </cell>
          <cell r="J911" t="str">
            <v>APR</v>
          </cell>
          <cell r="K911" t="str">
            <v>MAR</v>
          </cell>
          <cell r="L911" t="str">
            <v>T</v>
          </cell>
          <cell r="M911" t="str">
            <v>MSB</v>
          </cell>
          <cell r="N911" t="str">
            <v>F_gergely</v>
          </cell>
          <cell r="Q911" t="str">
            <v>VK-GYM-4A</v>
          </cell>
          <cell r="R911">
            <v>1</v>
          </cell>
          <cell r="T911">
            <v>20</v>
          </cell>
        </row>
        <row r="912">
          <cell r="B912" t="str">
            <v>VK-GYM-OKT</v>
          </cell>
          <cell r="C912" t="str">
            <v>Jennifer Adámová</v>
          </cell>
          <cell r="D912">
            <v>949374825</v>
          </cell>
          <cell r="E912" t="str">
            <v>jenniferadamova53@gmail.com</v>
          </cell>
          <cell r="F912" t="str">
            <v/>
          </cell>
          <cell r="G912" t="str">
            <v>z</v>
          </cell>
          <cell r="H912">
            <v>44981</v>
          </cell>
          <cell r="I912" t="str">
            <v>MAJ</v>
          </cell>
          <cell r="J912" t="str">
            <v>JUN</v>
          </cell>
          <cell r="K912" t="str">
            <v>MAJ</v>
          </cell>
          <cell r="L912" t="str">
            <v>T</v>
          </cell>
          <cell r="M912" t="str">
            <v>MSB</v>
          </cell>
          <cell r="N912" t="str">
            <v>F_gergely</v>
          </cell>
          <cell r="O912" t="str">
            <v>PD</v>
          </cell>
          <cell r="P912" t="str">
            <v>25.5.</v>
          </cell>
          <cell r="Q912" t="str">
            <v>VK-GYM-OKT</v>
          </cell>
          <cell r="R912">
            <v>1</v>
          </cell>
          <cell r="T912">
            <v>20</v>
          </cell>
        </row>
        <row r="913">
          <cell r="B913" t="str">
            <v>VK-GYM-OKT</v>
          </cell>
          <cell r="C913" t="str">
            <v>Klára Dobošová</v>
          </cell>
          <cell r="D913">
            <v>951413646</v>
          </cell>
          <cell r="E913" t="str">
            <v>klaradobosova16@gmail.com</v>
          </cell>
          <cell r="F913" t="str">
            <v/>
          </cell>
          <cell r="G913" t="str">
            <v>z</v>
          </cell>
          <cell r="L913" t="str">
            <v>T</v>
          </cell>
          <cell r="Q913" t="str">
            <v>VK-GYM-OKT</v>
          </cell>
          <cell r="R913">
            <v>1</v>
          </cell>
          <cell r="T913">
            <v>20</v>
          </cell>
        </row>
        <row r="914">
          <cell r="B914" t="str">
            <v>Vkap-GYM-4A</v>
          </cell>
          <cell r="C914" t="str">
            <v>Emma Bertová</v>
          </cell>
          <cell r="D914">
            <v>903152678</v>
          </cell>
          <cell r="E914" t="str">
            <v>b.emma0723@gmail.com</v>
          </cell>
          <cell r="F914" t="str">
            <v>K</v>
          </cell>
          <cell r="G914" t="str">
            <v/>
          </cell>
          <cell r="I914" t="str">
            <v>APR</v>
          </cell>
          <cell r="J914" t="str">
            <v>JUL</v>
          </cell>
          <cell r="K914" t="str">
            <v>JUN</v>
          </cell>
          <cell r="L914" t="str">
            <v>T</v>
          </cell>
          <cell r="Q914" t="str">
            <v>Vkap-GYM-4A</v>
          </cell>
          <cell r="R914">
            <v>1</v>
          </cell>
          <cell r="T914">
            <v>20</v>
          </cell>
        </row>
        <row r="915">
          <cell r="B915" t="str">
            <v>VNT-GYM-4A</v>
          </cell>
          <cell r="C915" t="str">
            <v>Beáta Balintová</v>
          </cell>
          <cell r="D915">
            <v>908530886</v>
          </cell>
          <cell r="E915" t="str">
            <v>beabal@centrum.sk</v>
          </cell>
          <cell r="F915" t="str">
            <v>R</v>
          </cell>
          <cell r="G915" t="str">
            <v>z</v>
          </cell>
          <cell r="H915">
            <v>45008</v>
          </cell>
          <cell r="I915" t="str">
            <v>MAJ</v>
          </cell>
          <cell r="J915" t="str">
            <v>JUN</v>
          </cell>
          <cell r="L915" t="str">
            <v>T</v>
          </cell>
          <cell r="M915" t="str">
            <v>MSB</v>
          </cell>
          <cell r="O915" t="str">
            <v>2S</v>
          </cell>
          <cell r="Q915" t="str">
            <v>VNT-GYM-4A</v>
          </cell>
          <cell r="R915">
            <v>1</v>
          </cell>
          <cell r="T915">
            <v>20</v>
          </cell>
        </row>
        <row r="916">
          <cell r="B916" t="str">
            <v>VNT-GYM-4B</v>
          </cell>
          <cell r="C916" t="str">
            <v>Lenka Pavlová</v>
          </cell>
          <cell r="D916">
            <v>918905488</v>
          </cell>
          <cell r="E916" t="str">
            <v>lenkapavlova4144@gmail.com</v>
          </cell>
          <cell r="F916" t="str">
            <v>K</v>
          </cell>
          <cell r="G916" t="str">
            <v>z</v>
          </cell>
          <cell r="H916">
            <v>45010</v>
          </cell>
          <cell r="I916" t="str">
            <v>OKT</v>
          </cell>
          <cell r="J916" t="str">
            <v>OKT</v>
          </cell>
          <cell r="L916" t="str">
            <v>T</v>
          </cell>
          <cell r="M916" t="str">
            <v>MSB</v>
          </cell>
          <cell r="Q916" t="str">
            <v>VNT-GYM-4B</v>
          </cell>
          <cell r="R916">
            <v>1</v>
          </cell>
          <cell r="T916">
            <v>20</v>
          </cell>
        </row>
        <row r="917">
          <cell r="B917" t="str">
            <v>VNT-GYM-4C</v>
          </cell>
          <cell r="C917" t="str">
            <v>Veronika Ihnátová</v>
          </cell>
          <cell r="D917">
            <v>907788419</v>
          </cell>
          <cell r="E917" t="str">
            <v>veronika.ihnatova28@gmail.com</v>
          </cell>
          <cell r="F917" t="str">
            <v>R</v>
          </cell>
          <cell r="G917" t="str">
            <v>z</v>
          </cell>
          <cell r="H917">
            <v>45002</v>
          </cell>
          <cell r="I917" t="str">
            <v>MAJ</v>
          </cell>
          <cell r="J917" t="str">
            <v>JUN</v>
          </cell>
          <cell r="K917" t="str">
            <v>MAJ</v>
          </cell>
          <cell r="L917" t="str">
            <v>T</v>
          </cell>
          <cell r="M917" t="str">
            <v>MSB</v>
          </cell>
          <cell r="O917" t="str">
            <v>2S</v>
          </cell>
          <cell r="Q917" t="str">
            <v>VNT-GYM-4C</v>
          </cell>
          <cell r="R917">
            <v>1</v>
          </cell>
          <cell r="T917">
            <v>20</v>
          </cell>
        </row>
        <row r="918">
          <cell r="B918" t="str">
            <v>VNT-OA-4A</v>
          </cell>
          <cell r="C918" t="str">
            <v>Kristína Štovková</v>
          </cell>
          <cell r="D918">
            <v>940333143</v>
          </cell>
          <cell r="E918" t="str">
            <v>kstovkova@gmail.com</v>
          </cell>
          <cell r="F918" t="str">
            <v>K</v>
          </cell>
          <cell r="G918" t="str">
            <v>z</v>
          </cell>
          <cell r="H918">
            <v>45203</v>
          </cell>
          <cell r="I918" t="str">
            <v>OKT</v>
          </cell>
          <cell r="J918" t="str">
            <v>OKT</v>
          </cell>
          <cell r="K918" t="str">
            <v>OKT</v>
          </cell>
          <cell r="L918" t="str">
            <v>T</v>
          </cell>
          <cell r="M918" t="str">
            <v>MSB</v>
          </cell>
          <cell r="Q918" t="str">
            <v>VNT-OA-4A</v>
          </cell>
          <cell r="R918">
            <v>1</v>
          </cell>
          <cell r="T918">
            <v>20</v>
          </cell>
        </row>
        <row r="919">
          <cell r="B919" t="str">
            <v>VNT-OA-4A</v>
          </cell>
          <cell r="C919" t="str">
            <v>Timea Miková</v>
          </cell>
          <cell r="D919">
            <v>915183508</v>
          </cell>
          <cell r="E919" t="str">
            <v>mikovatimea11@gmail.com</v>
          </cell>
          <cell r="F919" t="str">
            <v>K</v>
          </cell>
          <cell r="G919" t="str">
            <v>z</v>
          </cell>
          <cell r="L919" t="str">
            <v>T</v>
          </cell>
          <cell r="Q919" t="str">
            <v>VNT-OA-4A</v>
          </cell>
          <cell r="R919">
            <v>1</v>
          </cell>
          <cell r="T919">
            <v>20</v>
          </cell>
        </row>
        <row r="920">
          <cell r="B920" t="str">
            <v>VNT-OA-4B</v>
          </cell>
          <cell r="C920" t="str">
            <v>Viktória Kleinová</v>
          </cell>
          <cell r="D920">
            <v>915063803</v>
          </cell>
          <cell r="E920" t="str">
            <v>vkleinova2005@gmail.com</v>
          </cell>
          <cell r="F920" t="str">
            <v>K</v>
          </cell>
          <cell r="G920" t="str">
            <v>z</v>
          </cell>
          <cell r="H920">
            <v>45009</v>
          </cell>
          <cell r="I920" t="str">
            <v>JUN</v>
          </cell>
          <cell r="J920" t="str">
            <v>JUL</v>
          </cell>
          <cell r="L920" t="str">
            <v>T</v>
          </cell>
          <cell r="M920" t="str">
            <v>MSB</v>
          </cell>
          <cell r="Q920" t="str">
            <v>VNT-OA-4B</v>
          </cell>
          <cell r="R920">
            <v>1</v>
          </cell>
          <cell r="T920">
            <v>20</v>
          </cell>
        </row>
        <row r="921">
          <cell r="B921" t="str">
            <v>VNT-SOS-4A</v>
          </cell>
          <cell r="C921" t="str">
            <v>Nikola Šaradinová</v>
          </cell>
          <cell r="D921">
            <v>907708657</v>
          </cell>
          <cell r="E921" t="str">
            <v>nsaradinova1@gmail.com</v>
          </cell>
          <cell r="F921" t="str">
            <v>R</v>
          </cell>
          <cell r="G921" t="str">
            <v>z</v>
          </cell>
          <cell r="H921">
            <v>45005</v>
          </cell>
          <cell r="I921" t="str">
            <v>MAJ</v>
          </cell>
          <cell r="J921" t="str">
            <v>JUN</v>
          </cell>
          <cell r="K921" t="str">
            <v>MAJ</v>
          </cell>
          <cell r="L921" t="str">
            <v>T</v>
          </cell>
          <cell r="M921" t="str">
            <v>MSB</v>
          </cell>
          <cell r="O921" t="str">
            <v>PD</v>
          </cell>
          <cell r="Q921" t="str">
            <v>VNT-SOS-4A</v>
          </cell>
          <cell r="R921">
            <v>1</v>
          </cell>
          <cell r="T921">
            <v>20</v>
          </cell>
        </row>
        <row r="922">
          <cell r="B922" t="str">
            <v>Vrable-GYM-4A</v>
          </cell>
          <cell r="C922" t="str">
            <v>Sofia Zrubcová</v>
          </cell>
          <cell r="D922">
            <v>918803468</v>
          </cell>
          <cell r="E922" t="str">
            <v>zrubcovasofia@gmail.com</v>
          </cell>
          <cell r="F922" t="str">
            <v>K</v>
          </cell>
          <cell r="G922" t="str">
            <v>z</v>
          </cell>
          <cell r="H922">
            <v>44987</v>
          </cell>
          <cell r="I922" t="str">
            <v>MAJ</v>
          </cell>
          <cell r="J922" t="str">
            <v>MAJ</v>
          </cell>
          <cell r="K922" t="str">
            <v>APR</v>
          </cell>
          <cell r="L922" t="str">
            <v>T</v>
          </cell>
          <cell r="O922" t="str">
            <v>PD</v>
          </cell>
          <cell r="Q922" t="str">
            <v>Vrable-GYM-4A</v>
          </cell>
          <cell r="R922">
            <v>1</v>
          </cell>
          <cell r="T922">
            <v>20</v>
          </cell>
        </row>
        <row r="923">
          <cell r="B923" t="str">
            <v>Vrbove-GYM-5BA (5r)</v>
          </cell>
          <cell r="C923" t="str">
            <v>Lenka Petrovičová</v>
          </cell>
          <cell r="D923">
            <v>903989229</v>
          </cell>
          <cell r="E923" t="str">
            <v>lenkapetrovicova01@gmail.com</v>
          </cell>
          <cell r="F923" t="str">
            <v>K</v>
          </cell>
          <cell r="G923" t="str">
            <v>z</v>
          </cell>
          <cell r="H923">
            <v>44994</v>
          </cell>
          <cell r="I923" t="str">
            <v>MAJ</v>
          </cell>
          <cell r="J923" t="str">
            <v>JUN</v>
          </cell>
          <cell r="K923" t="str">
            <v>MAJ</v>
          </cell>
          <cell r="L923" t="str">
            <v>T</v>
          </cell>
          <cell r="M923" t="str">
            <v>MSB</v>
          </cell>
          <cell r="O923" t="str">
            <v>2S</v>
          </cell>
          <cell r="Q923" t="str">
            <v>Vrbove-GYM-5BA (5r)</v>
          </cell>
          <cell r="R923">
            <v>1</v>
          </cell>
          <cell r="T923">
            <v>20</v>
          </cell>
        </row>
        <row r="924">
          <cell r="B924" t="str">
            <v>Vrbove-GYM-5BA (5r)</v>
          </cell>
          <cell r="C924" t="str">
            <v>Barbora Karasová</v>
          </cell>
          <cell r="D924">
            <v>911212432</v>
          </cell>
          <cell r="F924" t="str">
            <v>K</v>
          </cell>
          <cell r="G924" t="str">
            <v>z</v>
          </cell>
          <cell r="L924" t="str">
            <v>T</v>
          </cell>
          <cell r="Q924" t="str">
            <v>Vrbove-GYM-5BA (5r)</v>
          </cell>
          <cell r="R924">
            <v>1</v>
          </cell>
          <cell r="T924">
            <v>20</v>
          </cell>
        </row>
        <row r="925">
          <cell r="B925" t="str">
            <v>Vrbove-GYM-5BB (5r)</v>
          </cell>
          <cell r="C925" t="str">
            <v>Veronika Baginová</v>
          </cell>
          <cell r="D925">
            <v>918284654</v>
          </cell>
          <cell r="E925" t="str">
            <v>vbaginovaa@gmail.com</v>
          </cell>
          <cell r="F925" t="str">
            <v>K</v>
          </cell>
          <cell r="G925" t="str">
            <v>z</v>
          </cell>
          <cell r="H925">
            <v>44991</v>
          </cell>
          <cell r="I925" t="str">
            <v>MAj</v>
          </cell>
          <cell r="J925" t="str">
            <v>JUN</v>
          </cell>
          <cell r="K925" t="str">
            <v>MAJ</v>
          </cell>
          <cell r="L925" t="str">
            <v>T</v>
          </cell>
          <cell r="Q925" t="str">
            <v>Vrbove-GYM-5BB (5r)</v>
          </cell>
          <cell r="R925">
            <v>1</v>
          </cell>
          <cell r="T925">
            <v>20</v>
          </cell>
        </row>
        <row r="926">
          <cell r="B926" t="str">
            <v>Vrbove-GYM-5BB (5r)</v>
          </cell>
          <cell r="C926" t="str">
            <v>Michaela Horňáčeková</v>
          </cell>
          <cell r="D926">
            <v>902420841</v>
          </cell>
          <cell r="E926" t="str">
            <v>michaela.hornacekova@gmail.com</v>
          </cell>
          <cell r="F926" t="str">
            <v>K</v>
          </cell>
          <cell r="G926" t="str">
            <v>z</v>
          </cell>
          <cell r="L926" t="str">
            <v>T</v>
          </cell>
          <cell r="Q926" t="str">
            <v>Vrbove-GYM-5BB (5r)</v>
          </cell>
          <cell r="R926">
            <v>1</v>
          </cell>
          <cell r="T926">
            <v>20</v>
          </cell>
        </row>
        <row r="927">
          <cell r="B927" t="str">
            <v>Vrutky-GYM-4A</v>
          </cell>
          <cell r="C927" t="str">
            <v>Sára Levčíková</v>
          </cell>
          <cell r="D927">
            <v>948623515</v>
          </cell>
          <cell r="E927" t="str">
            <v>saralevcikova@gmail.com</v>
          </cell>
          <cell r="F927" t="str">
            <v>R</v>
          </cell>
          <cell r="G927" t="str">
            <v>z</v>
          </cell>
          <cell r="H927">
            <v>44980</v>
          </cell>
          <cell r="I927" t="str">
            <v>JUN</v>
          </cell>
          <cell r="J927" t="str">
            <v>JUN</v>
          </cell>
          <cell r="L927" t="str">
            <v>T</v>
          </cell>
          <cell r="M927" t="str">
            <v>MSB</v>
          </cell>
          <cell r="O927" t="str">
            <v>PD</v>
          </cell>
          <cell r="Q927" t="str">
            <v>Vrutky-GYM-4A</v>
          </cell>
          <cell r="R927">
            <v>1</v>
          </cell>
          <cell r="T927">
            <v>20</v>
          </cell>
        </row>
        <row r="928">
          <cell r="B928" t="str">
            <v>ZA-BG-5E (5r)</v>
          </cell>
          <cell r="C928" t="str">
            <v>Alexandra Bednáriková</v>
          </cell>
          <cell r="D928">
            <v>903567717</v>
          </cell>
          <cell r="E928" t="str">
            <v>bednarikovaalexandra9@gmail.com</v>
          </cell>
          <cell r="F928" t="str">
            <v>K</v>
          </cell>
          <cell r="G928" t="str">
            <v>z</v>
          </cell>
          <cell r="H928">
            <v>44965</v>
          </cell>
          <cell r="I928" t="str">
            <v>MAj</v>
          </cell>
          <cell r="J928" t="str">
            <v>JUN</v>
          </cell>
          <cell r="K928" t="str">
            <v>MAJ</v>
          </cell>
          <cell r="L928" t="str">
            <v>T</v>
          </cell>
          <cell r="M928" t="str">
            <v>MSB</v>
          </cell>
          <cell r="O928" t="str">
            <v>2S</v>
          </cell>
          <cell r="Q928" t="str">
            <v>ZA-BG-5E (5r)</v>
          </cell>
          <cell r="R928">
            <v>1</v>
          </cell>
          <cell r="T928">
            <v>20</v>
          </cell>
        </row>
        <row r="929">
          <cell r="B929" t="str">
            <v>ZA-BG-5F (5r)</v>
          </cell>
          <cell r="C929" t="str">
            <v>Sofia Wagnerová</v>
          </cell>
          <cell r="D929">
            <v>904609642</v>
          </cell>
          <cell r="E929" t="str">
            <v>sofiawagnerova@gmail.com</v>
          </cell>
          <cell r="F929" t="str">
            <v>K</v>
          </cell>
          <cell r="G929" t="str">
            <v>z</v>
          </cell>
          <cell r="H929">
            <v>44971</v>
          </cell>
          <cell r="I929" t="str">
            <v>MAj</v>
          </cell>
          <cell r="J929" t="str">
            <v>MAj</v>
          </cell>
          <cell r="K929" t="str">
            <v>MAJ</v>
          </cell>
          <cell r="L929" t="str">
            <v>T</v>
          </cell>
          <cell r="M929" t="str">
            <v>MSB</v>
          </cell>
          <cell r="O929" t="str">
            <v>PD</v>
          </cell>
          <cell r="Q929" t="str">
            <v>ZA-BG-5F (5r)</v>
          </cell>
          <cell r="R929">
            <v>1</v>
          </cell>
          <cell r="T929">
            <v>20</v>
          </cell>
        </row>
        <row r="930">
          <cell r="B930" t="str">
            <v>ZA-BG-5G (5r)</v>
          </cell>
          <cell r="C930" t="str">
            <v>Alexandra Žilinčárová</v>
          </cell>
          <cell r="D930">
            <v>948257139</v>
          </cell>
          <cell r="E930" t="str">
            <v>alexzilincarova@gmail.com</v>
          </cell>
          <cell r="F930" t="str">
            <v>K</v>
          </cell>
          <cell r="G930" t="str">
            <v>z</v>
          </cell>
          <cell r="H930">
            <v>44981</v>
          </cell>
          <cell r="I930" t="str">
            <v>MAJ</v>
          </cell>
          <cell r="J930" t="str">
            <v>JUL</v>
          </cell>
          <cell r="K930" t="str">
            <v>MAJ</v>
          </cell>
          <cell r="L930" t="str">
            <v>T</v>
          </cell>
          <cell r="M930" t="str">
            <v>MSB</v>
          </cell>
          <cell r="N930" t="str">
            <v>F</v>
          </cell>
          <cell r="O930" t="str">
            <v>2S</v>
          </cell>
          <cell r="Q930" t="str">
            <v>ZA-BG-5G (5r)</v>
          </cell>
          <cell r="R930">
            <v>1</v>
          </cell>
          <cell r="T930">
            <v>20</v>
          </cell>
        </row>
        <row r="931">
          <cell r="B931" t="str">
            <v>ZA-BYT-4A</v>
          </cell>
          <cell r="C931" t="str">
            <v>Kristína Koňušíková</v>
          </cell>
          <cell r="D931">
            <v>911614957</v>
          </cell>
          <cell r="E931" t="str">
            <v>konusikovak@gmail.com</v>
          </cell>
          <cell r="F931" t="str">
            <v>R</v>
          </cell>
          <cell r="G931" t="str">
            <v>z</v>
          </cell>
          <cell r="I931" t="str">
            <v>JUN</v>
          </cell>
          <cell r="J931" t="str">
            <v>OKT</v>
          </cell>
          <cell r="L931" t="str">
            <v>T</v>
          </cell>
          <cell r="N931" t="str">
            <v>F</v>
          </cell>
          <cell r="Q931" t="str">
            <v>ZA-BYT-4A</v>
          </cell>
          <cell r="R931">
            <v>1</v>
          </cell>
          <cell r="T931">
            <v>20</v>
          </cell>
        </row>
        <row r="932">
          <cell r="B932" t="str">
            <v>ZA-GHL-4A</v>
          </cell>
          <cell r="C932" t="str">
            <v>Patrik Šoška</v>
          </cell>
          <cell r="D932">
            <v>944213686</v>
          </cell>
          <cell r="E932" t="str">
            <v>patrik.soska@gmail.com</v>
          </cell>
          <cell r="F932" t="str">
            <v>R</v>
          </cell>
          <cell r="G932" t="str">
            <v>z</v>
          </cell>
          <cell r="H932">
            <v>44970</v>
          </cell>
          <cell r="I932" t="str">
            <v>MAJ</v>
          </cell>
          <cell r="J932" t="str">
            <v>JUN</v>
          </cell>
          <cell r="L932" t="str">
            <v>T</v>
          </cell>
          <cell r="M932" t="str">
            <v>MSB</v>
          </cell>
          <cell r="N932" t="str">
            <v>F</v>
          </cell>
          <cell r="O932" t="str">
            <v>2S</v>
          </cell>
          <cell r="Q932" t="str">
            <v>ZA-GHL-4A</v>
          </cell>
          <cell r="R932">
            <v>1</v>
          </cell>
          <cell r="T932">
            <v>20</v>
          </cell>
        </row>
        <row r="933">
          <cell r="B933" t="str">
            <v>ZA-GHL-4A</v>
          </cell>
          <cell r="C933" t="str">
            <v>Klára Kasáková</v>
          </cell>
          <cell r="D933">
            <v>902855774</v>
          </cell>
          <cell r="E933" t="str">
            <v>klara.kasakova9@gmail.com</v>
          </cell>
          <cell r="F933" t="str">
            <v>R</v>
          </cell>
          <cell r="G933" t="str">
            <v>z</v>
          </cell>
          <cell r="L933" t="str">
            <v>T</v>
          </cell>
          <cell r="Q933" t="str">
            <v>ZA-GHL-4A</v>
          </cell>
          <cell r="R933">
            <v>1</v>
          </cell>
          <cell r="T933">
            <v>20</v>
          </cell>
        </row>
        <row r="934">
          <cell r="B934" t="str">
            <v>ZA-GHL-4B</v>
          </cell>
          <cell r="C934" t="str">
            <v>Rebecca Kavecká</v>
          </cell>
          <cell r="D934">
            <v>911877222</v>
          </cell>
          <cell r="E934" t="str">
            <v>rebeccakav6@gmail.com</v>
          </cell>
          <cell r="F934" t="str">
            <v>R</v>
          </cell>
          <cell r="G934" t="str">
            <v>z</v>
          </cell>
          <cell r="H934">
            <v>44967</v>
          </cell>
          <cell r="I934" t="str">
            <v>MAJ</v>
          </cell>
          <cell r="J934" t="str">
            <v>JUN</v>
          </cell>
          <cell r="K934" t="str">
            <v>MAJ</v>
          </cell>
          <cell r="L934" t="str">
            <v>T</v>
          </cell>
          <cell r="M934" t="str">
            <v>MSB</v>
          </cell>
          <cell r="Q934" t="str">
            <v>ZA-GHL-4B</v>
          </cell>
          <cell r="R934">
            <v>1</v>
          </cell>
          <cell r="T934">
            <v>20</v>
          </cell>
        </row>
        <row r="935">
          <cell r="B935" t="str">
            <v>ZA-GKP-4AG</v>
          </cell>
          <cell r="C935" t="str">
            <v>Tomáš Hartiník</v>
          </cell>
          <cell r="D935">
            <v>905295332</v>
          </cell>
          <cell r="E935" t="str">
            <v>thomas.hartinik@gmail.com</v>
          </cell>
          <cell r="F935" t="str">
            <v>K</v>
          </cell>
          <cell r="G935" t="str">
            <v>z</v>
          </cell>
          <cell r="H935">
            <v>44970</v>
          </cell>
          <cell r="I935" t="str">
            <v>MAJ</v>
          </cell>
          <cell r="J935" t="str">
            <v>JUN</v>
          </cell>
          <cell r="K935" t="str">
            <v>MAJ</v>
          </cell>
          <cell r="L935" t="str">
            <v>T</v>
          </cell>
          <cell r="M935" t="str">
            <v>MSB</v>
          </cell>
          <cell r="Q935" t="str">
            <v>ZA-GKP-4AG</v>
          </cell>
          <cell r="R935">
            <v>1</v>
          </cell>
          <cell r="T935">
            <v>20</v>
          </cell>
        </row>
        <row r="936">
          <cell r="B936" t="str">
            <v>ZA-GKP-4BG</v>
          </cell>
          <cell r="C936" t="str">
            <v>Anna Kristína Michtalíková</v>
          </cell>
          <cell r="D936">
            <v>910338838</v>
          </cell>
          <cell r="E936" t="str">
            <v>anna.michtalikova@sskp.sk</v>
          </cell>
          <cell r="F936" t="str">
            <v>K</v>
          </cell>
          <cell r="G936" t="str">
            <v>z</v>
          </cell>
          <cell r="H936">
            <v>44970</v>
          </cell>
          <cell r="I936" t="str">
            <v>Maj</v>
          </cell>
          <cell r="J936" t="str">
            <v>JUN</v>
          </cell>
          <cell r="L936" t="str">
            <v>T</v>
          </cell>
          <cell r="M936" t="str">
            <v>MSB</v>
          </cell>
          <cell r="N936" t="str">
            <v>F</v>
          </cell>
          <cell r="O936" t="str">
            <v>PD</v>
          </cell>
          <cell r="Q936" t="str">
            <v>ZA-GKP-4BG</v>
          </cell>
          <cell r="R936">
            <v>1</v>
          </cell>
          <cell r="T936">
            <v>20</v>
          </cell>
        </row>
        <row r="937">
          <cell r="B937" t="str">
            <v>ZA-GSF-4A</v>
          </cell>
          <cell r="C937" t="str">
            <v>Jozef Ďurčanský</v>
          </cell>
          <cell r="D937">
            <v>950603191</v>
          </cell>
          <cell r="E937" t="str">
            <v>jozef.durcansky2004@gmail.com</v>
          </cell>
          <cell r="F937" t="str">
            <v>K</v>
          </cell>
          <cell r="G937" t="str">
            <v>z</v>
          </cell>
          <cell r="H937">
            <v>44965</v>
          </cell>
          <cell r="I937" t="str">
            <v>MAj</v>
          </cell>
          <cell r="J937" t="str">
            <v>MAJ</v>
          </cell>
          <cell r="K937" t="str">
            <v>MAJ</v>
          </cell>
          <cell r="L937" t="str">
            <v>T</v>
          </cell>
          <cell r="M937" t="str">
            <v>MSb</v>
          </cell>
          <cell r="O937" t="str">
            <v>PD</v>
          </cell>
          <cell r="Q937" t="str">
            <v>ZA-GSF-4A</v>
          </cell>
          <cell r="R937">
            <v>1</v>
          </cell>
          <cell r="T937">
            <v>20</v>
          </cell>
        </row>
        <row r="938">
          <cell r="B938" t="str">
            <v>ZA-GVAR-OKT A</v>
          </cell>
          <cell r="C938" t="str">
            <v>Eva Štanská</v>
          </cell>
          <cell r="D938">
            <v>904954547</v>
          </cell>
          <cell r="E938" t="str">
            <v>evka.stanska.201@gmail.com</v>
          </cell>
          <cell r="F938" t="str">
            <v>K</v>
          </cell>
          <cell r="G938" t="str">
            <v>z</v>
          </cell>
          <cell r="H938">
            <v>44967</v>
          </cell>
          <cell r="J938" t="str">
            <v>JUN</v>
          </cell>
          <cell r="K938" t="str">
            <v>MAJ</v>
          </cell>
          <cell r="L938" t="str">
            <v>T</v>
          </cell>
          <cell r="O938" t="str">
            <v>PD</v>
          </cell>
          <cell r="Q938" t="str">
            <v>ZA-GVAR-OKT A</v>
          </cell>
          <cell r="R938">
            <v>1</v>
          </cell>
          <cell r="T938">
            <v>20</v>
          </cell>
        </row>
        <row r="939">
          <cell r="B939" t="str">
            <v>ZA-GVAR-OKT B</v>
          </cell>
          <cell r="C939" t="str">
            <v>Bibiána Antošová</v>
          </cell>
          <cell r="D939">
            <v>948109099</v>
          </cell>
          <cell r="E939" t="str">
            <v>antosova.bibiana@gvarza.sk</v>
          </cell>
          <cell r="F939" t="str">
            <v>K</v>
          </cell>
          <cell r="G939" t="str">
            <v>z</v>
          </cell>
          <cell r="H939">
            <v>44967</v>
          </cell>
          <cell r="I939" t="str">
            <v>MAR</v>
          </cell>
          <cell r="J939" t="str">
            <v>APR</v>
          </cell>
          <cell r="K939" t="str">
            <v>MAR</v>
          </cell>
          <cell r="L939" t="str">
            <v>T</v>
          </cell>
          <cell r="M939" t="str">
            <v>MSB</v>
          </cell>
          <cell r="N939" t="str">
            <v>F</v>
          </cell>
          <cell r="O939" t="str">
            <v>PD</v>
          </cell>
          <cell r="Q939" t="str">
            <v>ZA-GVAR-OKT B</v>
          </cell>
          <cell r="R939">
            <v>1</v>
          </cell>
          <cell r="T939">
            <v>20</v>
          </cell>
        </row>
        <row r="940">
          <cell r="B940" t="str">
            <v>ZA-GVO-4C</v>
          </cell>
          <cell r="C940" t="str">
            <v>Jonáš Urbaník</v>
          </cell>
          <cell r="D940">
            <v>915626135</v>
          </cell>
          <cell r="E940" t="str">
            <v>joni.urbanik@gmail.com</v>
          </cell>
          <cell r="F940" t="str">
            <v>R</v>
          </cell>
          <cell r="G940" t="str">
            <v>z</v>
          </cell>
          <cell r="H940">
            <v>44971</v>
          </cell>
          <cell r="I940" t="str">
            <v>JUN</v>
          </cell>
          <cell r="J940" t="str">
            <v>JUL</v>
          </cell>
          <cell r="K940" t="str">
            <v>JUN</v>
          </cell>
          <cell r="L940" t="str">
            <v>T</v>
          </cell>
          <cell r="Q940" t="str">
            <v>ZA-GVO-4C</v>
          </cell>
          <cell r="R940">
            <v>1</v>
          </cell>
          <cell r="T940">
            <v>20</v>
          </cell>
        </row>
        <row r="941">
          <cell r="B941" t="str">
            <v>ZA-GVO-4D</v>
          </cell>
          <cell r="C941" t="str">
            <v>Henrieta Janšurová</v>
          </cell>
          <cell r="D941">
            <v>907208517</v>
          </cell>
          <cell r="E941" t="str">
            <v>henrietajansurova@gmail.com</v>
          </cell>
          <cell r="F941" t="str">
            <v>R</v>
          </cell>
          <cell r="G941" t="str">
            <v>z</v>
          </cell>
          <cell r="H941">
            <v>44971</v>
          </cell>
          <cell r="I941" t="str">
            <v>MAR</v>
          </cell>
          <cell r="J941" t="str">
            <v>MAJ</v>
          </cell>
          <cell r="L941" t="str">
            <v>T</v>
          </cell>
          <cell r="M941" t="str">
            <v>MSB</v>
          </cell>
          <cell r="Q941" t="str">
            <v>ZA-GVO-4D</v>
          </cell>
          <cell r="R941">
            <v>1</v>
          </cell>
          <cell r="T941">
            <v>20</v>
          </cell>
        </row>
        <row r="942">
          <cell r="B942" t="str">
            <v>ZA-HA-4A</v>
          </cell>
          <cell r="C942" t="str">
            <v>Nikola Brezániová</v>
          </cell>
          <cell r="D942">
            <v>949084191</v>
          </cell>
          <cell r="E942" t="str">
            <v>nikolabrezaniovaaa@gmail.com</v>
          </cell>
          <cell r="F942" t="str">
            <v>R</v>
          </cell>
          <cell r="G942" t="str">
            <v>z</v>
          </cell>
          <cell r="H942">
            <v>44980</v>
          </cell>
          <cell r="I942" t="str">
            <v>MAJ</v>
          </cell>
          <cell r="J942" t="str">
            <v>JUN</v>
          </cell>
          <cell r="L942" t="str">
            <v>T</v>
          </cell>
          <cell r="M942" t="str">
            <v>MSB</v>
          </cell>
          <cell r="N942" t="str">
            <v>F</v>
          </cell>
          <cell r="O942" t="str">
            <v>PD</v>
          </cell>
          <cell r="Q942" t="str">
            <v>ZA-HA-4A</v>
          </cell>
          <cell r="R942">
            <v>1</v>
          </cell>
          <cell r="T942">
            <v>20</v>
          </cell>
        </row>
        <row r="943">
          <cell r="B943" t="str">
            <v>ZA-HA-4M</v>
          </cell>
          <cell r="C943" t="str">
            <v>Soňa Košťalová</v>
          </cell>
          <cell r="D943">
            <v>902400746</v>
          </cell>
          <cell r="E943" t="str">
            <v>ksonyna11@gmail.com</v>
          </cell>
          <cell r="F943" t="str">
            <v>R</v>
          </cell>
          <cell r="G943" t="str">
            <v>z</v>
          </cell>
          <cell r="H943">
            <v>44966</v>
          </cell>
          <cell r="I943" t="str">
            <v>JUN</v>
          </cell>
          <cell r="J943" t="str">
            <v>JUN</v>
          </cell>
          <cell r="K943" t="str">
            <v>MAJ</v>
          </cell>
          <cell r="L943" t="str">
            <v>T</v>
          </cell>
          <cell r="M943" t="str">
            <v>MSB</v>
          </cell>
          <cell r="N943" t="str">
            <v>F</v>
          </cell>
          <cell r="Q943" t="str">
            <v>ZA-HA-4M</v>
          </cell>
          <cell r="R943">
            <v>1</v>
          </cell>
          <cell r="T943">
            <v>20</v>
          </cell>
        </row>
        <row r="944">
          <cell r="B944" t="str">
            <v>ZA-HA-5F (5r)</v>
          </cell>
          <cell r="C944" t="str">
            <v>Petra Marčišová</v>
          </cell>
          <cell r="D944">
            <v>911595622</v>
          </cell>
          <cell r="E944" t="str">
            <v>petramarcisova49@gmail.com</v>
          </cell>
          <cell r="F944" t="str">
            <v>R</v>
          </cell>
          <cell r="G944" t="str">
            <v>z</v>
          </cell>
          <cell r="H944">
            <v>44966</v>
          </cell>
          <cell r="I944" t="str">
            <v>MAJ</v>
          </cell>
          <cell r="J944" t="str">
            <v>JUN</v>
          </cell>
          <cell r="K944" t="str">
            <v>MAJ</v>
          </cell>
          <cell r="L944" t="str">
            <v>T</v>
          </cell>
          <cell r="M944" t="str">
            <v>MSB</v>
          </cell>
          <cell r="O944" t="str">
            <v>PD</v>
          </cell>
          <cell r="Q944" t="str">
            <v>ZA-HA-5F (5r)</v>
          </cell>
          <cell r="R944">
            <v>1</v>
          </cell>
          <cell r="T944">
            <v>20</v>
          </cell>
        </row>
        <row r="945">
          <cell r="B945" t="str">
            <v>ZA-HA-5G (5r)</v>
          </cell>
          <cell r="C945" t="str">
            <v>Sophia Sarago</v>
          </cell>
          <cell r="D945">
            <v>903101070</v>
          </cell>
          <cell r="E945" t="str">
            <v>sarago.sophia@gmail.com</v>
          </cell>
          <cell r="F945" t="str">
            <v>R</v>
          </cell>
          <cell r="G945" t="str">
            <v>z</v>
          </cell>
          <cell r="H945">
            <v>44977</v>
          </cell>
          <cell r="I945" t="str">
            <v>APR</v>
          </cell>
          <cell r="J945" t="str">
            <v>JUN</v>
          </cell>
          <cell r="K945" t="str">
            <v>MAJ</v>
          </cell>
          <cell r="L945" t="str">
            <v>T</v>
          </cell>
          <cell r="M945" t="str">
            <v>MSB</v>
          </cell>
          <cell r="N945" t="str">
            <v>F</v>
          </cell>
          <cell r="Q945" t="str">
            <v>ZA-HA-5G (5r)</v>
          </cell>
          <cell r="R945">
            <v>1</v>
          </cell>
          <cell r="T945">
            <v>20</v>
          </cell>
        </row>
        <row r="946">
          <cell r="B946" t="str">
            <v>ZA-KONZ-4A</v>
          </cell>
          <cell r="C946" t="str">
            <v>Alexandra Hanzeľová</v>
          </cell>
          <cell r="D946">
            <v>949223161</v>
          </cell>
          <cell r="E946" t="str">
            <v>alexxandrahanzelova@gmail.com</v>
          </cell>
          <cell r="F946" t="str">
            <v>K</v>
          </cell>
          <cell r="G946" t="str">
            <v>z</v>
          </cell>
          <cell r="I946" t="str">
            <v>JUN</v>
          </cell>
          <cell r="J946" t="str">
            <v>JUL</v>
          </cell>
          <cell r="K946" t="str">
            <v>JUN</v>
          </cell>
          <cell r="L946" t="str">
            <v>T</v>
          </cell>
          <cell r="M946" t="str">
            <v>SB A</v>
          </cell>
          <cell r="N946" t="str">
            <v>F</v>
          </cell>
          <cell r="Q946" t="str">
            <v>ZA-KONZ-4A</v>
          </cell>
          <cell r="R946">
            <v>1</v>
          </cell>
          <cell r="T946">
            <v>20</v>
          </cell>
        </row>
        <row r="947">
          <cell r="B947" t="str">
            <v>ZA-KONZ-4B</v>
          </cell>
          <cell r="C947" t="str">
            <v>Mária Šúňová</v>
          </cell>
          <cell r="D947">
            <v>908209818</v>
          </cell>
          <cell r="E947" t="str">
            <v>mariasunova7.2@gmail.com</v>
          </cell>
          <cell r="F947" t="str">
            <v>K</v>
          </cell>
          <cell r="G947" t="str">
            <v>z</v>
          </cell>
          <cell r="I947" t="str">
            <v>JUL</v>
          </cell>
          <cell r="J947" t="str">
            <v>JUL</v>
          </cell>
          <cell r="L947" t="str">
            <v>T</v>
          </cell>
          <cell r="Q947" t="str">
            <v>ZA-KONZ-4B</v>
          </cell>
          <cell r="R947">
            <v>1</v>
          </cell>
          <cell r="T947">
            <v>20</v>
          </cell>
        </row>
        <row r="948">
          <cell r="B948" t="str">
            <v>ZA-OATA-4A</v>
          </cell>
          <cell r="C948" t="str">
            <v>Laura Zuziaková</v>
          </cell>
          <cell r="D948">
            <v>902490240</v>
          </cell>
          <cell r="E948" t="str">
            <v>laurika.zuziakova1@gmail.com</v>
          </cell>
          <cell r="F948" t="str">
            <v>R</v>
          </cell>
          <cell r="G948" t="str">
            <v>z</v>
          </cell>
          <cell r="H948">
            <v>44965</v>
          </cell>
          <cell r="I948" t="str">
            <v>MAj</v>
          </cell>
          <cell r="J948" t="str">
            <v>JUN</v>
          </cell>
          <cell r="K948" t="str">
            <v>MAJ</v>
          </cell>
          <cell r="L948" t="str">
            <v>T</v>
          </cell>
          <cell r="M948" t="str">
            <v>MSB</v>
          </cell>
          <cell r="Q948" t="str">
            <v>ZA-OATA-4A</v>
          </cell>
          <cell r="R948">
            <v>1</v>
          </cell>
          <cell r="T948">
            <v>20</v>
          </cell>
        </row>
        <row r="949">
          <cell r="B949" t="str">
            <v>ZA-OATA-4B</v>
          </cell>
          <cell r="C949" t="str">
            <v>Vladimíra Michulková</v>
          </cell>
          <cell r="D949">
            <v>950641797</v>
          </cell>
          <cell r="E949" t="str">
            <v>vladimira.michulkova@gmail.com</v>
          </cell>
          <cell r="F949" t="str">
            <v>R</v>
          </cell>
          <cell r="G949" t="str">
            <v>z</v>
          </cell>
          <cell r="H949">
            <v>44965</v>
          </cell>
          <cell r="I949" t="str">
            <v>JUN</v>
          </cell>
          <cell r="J949" t="str">
            <v>=</v>
          </cell>
          <cell r="L949" t="str">
            <v>T</v>
          </cell>
          <cell r="Q949" t="str">
            <v>ZA-OATA-4B</v>
          </cell>
          <cell r="R949">
            <v>1</v>
          </cell>
          <cell r="T949">
            <v>20</v>
          </cell>
        </row>
        <row r="950">
          <cell r="B950" t="str">
            <v>ZA-OAVO-4A</v>
          </cell>
          <cell r="C950" t="str">
            <v>Emma Hundáková</v>
          </cell>
          <cell r="D950">
            <v>904015995</v>
          </cell>
          <cell r="E950" t="str">
            <v>emusiakhundy@gmail.com</v>
          </cell>
          <cell r="F950" t="str">
            <v>K</v>
          </cell>
          <cell r="G950" t="str">
            <v>z</v>
          </cell>
          <cell r="H950">
            <v>44968</v>
          </cell>
          <cell r="I950" t="str">
            <v>JUN</v>
          </cell>
          <cell r="J950" t="str">
            <v>AUG</v>
          </cell>
          <cell r="K950" t="str">
            <v>JUL</v>
          </cell>
          <cell r="L950" t="str">
            <v>T</v>
          </cell>
          <cell r="M950" t="str">
            <v>MSB</v>
          </cell>
          <cell r="N950" t="str">
            <v>F</v>
          </cell>
          <cell r="Q950" t="str">
            <v>ZA-OAVO-4A</v>
          </cell>
          <cell r="R950">
            <v>1</v>
          </cell>
          <cell r="T950">
            <v>20</v>
          </cell>
        </row>
        <row r="951">
          <cell r="B951" t="str">
            <v>ZA-OAVO-4B</v>
          </cell>
          <cell r="C951" t="str">
            <v>Stanislava Nemcová</v>
          </cell>
          <cell r="D951">
            <v>915742117</v>
          </cell>
          <cell r="E951" t="str">
            <v>nemec.stanka99@gmail.com</v>
          </cell>
          <cell r="F951" t="str">
            <v>K</v>
          </cell>
          <cell r="G951" t="str">
            <v>z</v>
          </cell>
          <cell r="H951">
            <v>45016</v>
          </cell>
          <cell r="I951" t="str">
            <v>JUL</v>
          </cell>
          <cell r="J951" t="str">
            <v>JUN</v>
          </cell>
          <cell r="K951" t="str">
            <v>MAJ</v>
          </cell>
          <cell r="L951" t="str">
            <v>T</v>
          </cell>
          <cell r="M951" t="str">
            <v>MSB</v>
          </cell>
          <cell r="Q951" t="str">
            <v>ZA-OAVO-4B</v>
          </cell>
          <cell r="R951">
            <v>1</v>
          </cell>
          <cell r="T951">
            <v>20</v>
          </cell>
        </row>
        <row r="952">
          <cell r="B952" t="str">
            <v>ZA-OAVO-5G (5r)</v>
          </cell>
          <cell r="C952" t="str">
            <v>Alexandra Babušová</v>
          </cell>
          <cell r="D952">
            <v>915277598</v>
          </cell>
          <cell r="E952" t="str">
            <v>alexandra.babusova@gmail.com</v>
          </cell>
          <cell r="F952" t="str">
            <v>K</v>
          </cell>
          <cell r="G952" t="str">
            <v>z</v>
          </cell>
          <cell r="H952">
            <v>45174</v>
          </cell>
          <cell r="I952" t="str">
            <v>SEP</v>
          </cell>
          <cell r="J952" t="str">
            <v>SEP</v>
          </cell>
          <cell r="K952" t="str">
            <v>SEP</v>
          </cell>
          <cell r="L952" t="str">
            <v>T</v>
          </cell>
          <cell r="M952" t="str">
            <v>MSB</v>
          </cell>
          <cell r="Q952" t="str">
            <v>ZA-OAVO-5G (5r)</v>
          </cell>
          <cell r="R952">
            <v>1</v>
          </cell>
          <cell r="T952">
            <v>20</v>
          </cell>
        </row>
        <row r="953">
          <cell r="B953" t="str">
            <v>ZA-PASNV-4AT</v>
          </cell>
          <cell r="C953" t="str">
            <v>Natália Fučková</v>
          </cell>
          <cell r="D953">
            <v>902559901</v>
          </cell>
          <cell r="E953" t="str">
            <v>fnatalka4@gmail.com</v>
          </cell>
          <cell r="F953" t="str">
            <v>K</v>
          </cell>
          <cell r="G953" t="str">
            <v>z</v>
          </cell>
          <cell r="H953">
            <v>44971</v>
          </cell>
          <cell r="I953" t="str">
            <v>MAJ</v>
          </cell>
          <cell r="J953" t="str">
            <v>JUN</v>
          </cell>
          <cell r="L953" t="str">
            <v>T</v>
          </cell>
          <cell r="Q953" t="str">
            <v>ZA-PASNV-4AT</v>
          </cell>
          <cell r="R953">
            <v>1</v>
          </cell>
          <cell r="T953">
            <v>20</v>
          </cell>
        </row>
        <row r="954">
          <cell r="B954" t="str">
            <v>ZA-PASNV-4K</v>
          </cell>
          <cell r="C954" t="str">
            <v>Ema Šušková</v>
          </cell>
          <cell r="D954">
            <v>908998602</v>
          </cell>
          <cell r="E954" t="str">
            <v>suskovaema@gmail.com</v>
          </cell>
          <cell r="F954" t="str">
            <v>R</v>
          </cell>
          <cell r="G954" t="str">
            <v>z</v>
          </cell>
          <cell r="H954">
            <v>44965</v>
          </cell>
          <cell r="I954" t="str">
            <v>MAJ</v>
          </cell>
          <cell r="J954" t="str">
            <v>MAj</v>
          </cell>
          <cell r="L954" t="str">
            <v>T</v>
          </cell>
          <cell r="M954" t="str">
            <v>MSB</v>
          </cell>
          <cell r="N954" t="str">
            <v>F</v>
          </cell>
          <cell r="O954" t="str">
            <v>PD</v>
          </cell>
          <cell r="Q954" t="str">
            <v>ZA-PASNV-4K</v>
          </cell>
          <cell r="R954">
            <v>1</v>
          </cell>
          <cell r="T954">
            <v>20</v>
          </cell>
        </row>
        <row r="955">
          <cell r="B955" t="str">
            <v>ZA-PASNV-4L</v>
          </cell>
          <cell r="C955" t="str">
            <v>Nikola Schmiegerová</v>
          </cell>
          <cell r="D955">
            <v>911910979</v>
          </cell>
          <cell r="E955" t="str">
            <v>nikolka.schmiegerova@gmail.com</v>
          </cell>
          <cell r="F955" t="str">
            <v>K</v>
          </cell>
          <cell r="G955" t="str">
            <v>z</v>
          </cell>
          <cell r="H955">
            <v>44966</v>
          </cell>
          <cell r="I955" t="str">
            <v>SEP</v>
          </cell>
          <cell r="J955" t="str">
            <v>SEP</v>
          </cell>
          <cell r="K955" t="str">
            <v>SEP</v>
          </cell>
          <cell r="L955" t="str">
            <v>T</v>
          </cell>
          <cell r="Q955" t="str">
            <v>ZA-PASNV-4L</v>
          </cell>
          <cell r="R955">
            <v>1</v>
          </cell>
          <cell r="T955">
            <v>20</v>
          </cell>
        </row>
        <row r="956">
          <cell r="B956" t="str">
            <v>ZA-PASNV-4MP</v>
          </cell>
          <cell r="C956" t="str">
            <v>Silvia Benková</v>
          </cell>
          <cell r="D956">
            <v>917261312</v>
          </cell>
          <cell r="E956" t="str">
            <v>silviabenkova24@gmail.com</v>
          </cell>
          <cell r="F956" t="str">
            <v>K</v>
          </cell>
          <cell r="G956" t="str">
            <v>z</v>
          </cell>
          <cell r="H956">
            <v>44965</v>
          </cell>
          <cell r="I956" t="str">
            <v>MAR</v>
          </cell>
          <cell r="J956" t="str">
            <v>JUL</v>
          </cell>
          <cell r="K956" t="str">
            <v>JUN</v>
          </cell>
          <cell r="L956" t="str">
            <v>T</v>
          </cell>
          <cell r="M956" t="str">
            <v>MSb</v>
          </cell>
          <cell r="N956" t="str">
            <v>F</v>
          </cell>
          <cell r="O956" t="str">
            <v>2S</v>
          </cell>
          <cell r="Q956" t="str">
            <v>ZA-PASNV-4MP</v>
          </cell>
          <cell r="R956">
            <v>1</v>
          </cell>
          <cell r="T956">
            <v>20</v>
          </cell>
        </row>
        <row r="957">
          <cell r="B957" t="str">
            <v>ZA-SOA-4AC</v>
          </cell>
          <cell r="C957" t="str">
            <v>Matej Ješeta</v>
          </cell>
          <cell r="D957">
            <v>944105761</v>
          </cell>
          <cell r="E957" t="str">
            <v>matej.jeseta04@gmail.com</v>
          </cell>
          <cell r="F957" t="str">
            <v>R</v>
          </cell>
          <cell r="G957" t="str">
            <v>z</v>
          </cell>
          <cell r="H957">
            <v>44981</v>
          </cell>
          <cell r="I957" t="str">
            <v>JUN</v>
          </cell>
          <cell r="J957" t="str">
            <v>JUL</v>
          </cell>
          <cell r="K957" t="str">
            <v>JUL</v>
          </cell>
          <cell r="L957" t="str">
            <v>T</v>
          </cell>
          <cell r="M957" t="str">
            <v>MSB</v>
          </cell>
          <cell r="Q957" t="str">
            <v>ZA-SOA-4AC</v>
          </cell>
          <cell r="R957">
            <v>1</v>
          </cell>
          <cell r="T957">
            <v>20</v>
          </cell>
        </row>
        <row r="958">
          <cell r="B958" t="str">
            <v>ZA-SOSE-4AP</v>
          </cell>
          <cell r="C958" t="str">
            <v>Patrik Mintuch</v>
          </cell>
          <cell r="D958">
            <v>902787575</v>
          </cell>
          <cell r="E958" t="str">
            <v>patrikmintuch@gmail.com</v>
          </cell>
          <cell r="F958" t="str">
            <v>K</v>
          </cell>
          <cell r="G958" t="str">
            <v>z</v>
          </cell>
          <cell r="H958">
            <v>44965</v>
          </cell>
          <cell r="I958" t="str">
            <v>MAJ</v>
          </cell>
          <cell r="J958" t="str">
            <v>JUN</v>
          </cell>
          <cell r="K958" t="str">
            <v>MAJ</v>
          </cell>
          <cell r="L958" t="str">
            <v>T</v>
          </cell>
          <cell r="M958" t="str">
            <v>SB A</v>
          </cell>
          <cell r="N958" t="str">
            <v>F_gergely</v>
          </cell>
          <cell r="Q958" t="str">
            <v>ZA-SOSE-4AP</v>
          </cell>
          <cell r="R958">
            <v>1</v>
          </cell>
          <cell r="T958">
            <v>20</v>
          </cell>
        </row>
        <row r="959">
          <cell r="B959" t="str">
            <v>ZA-SOSE-4MA</v>
          </cell>
          <cell r="C959" t="str">
            <v>Ivan Valko</v>
          </cell>
          <cell r="D959">
            <v>948872265</v>
          </cell>
          <cell r="E959" t="str">
            <v>pupik2005@gmail.com</v>
          </cell>
          <cell r="F959" t="str">
            <v>K</v>
          </cell>
          <cell r="G959" t="str">
            <v>z</v>
          </cell>
          <cell r="H959">
            <v>44965</v>
          </cell>
          <cell r="I959" t="str">
            <v>SEP</v>
          </cell>
          <cell r="J959" t="str">
            <v>SEP</v>
          </cell>
          <cell r="K959" t="str">
            <v>SEP</v>
          </cell>
          <cell r="L959" t="str">
            <v>T</v>
          </cell>
          <cell r="M959" t="str">
            <v>MSB</v>
          </cell>
          <cell r="N959" t="str">
            <v>F</v>
          </cell>
          <cell r="Q959" t="str">
            <v>ZA-SOSE-4MA</v>
          </cell>
          <cell r="R959">
            <v>1</v>
          </cell>
          <cell r="T959">
            <v>20</v>
          </cell>
        </row>
        <row r="960">
          <cell r="B960" t="str">
            <v>ZA-SOSE-4MP</v>
          </cell>
          <cell r="C960" t="str">
            <v>Martin Jánošík</v>
          </cell>
          <cell r="D960">
            <v>951395834</v>
          </cell>
          <cell r="E960" t="str">
            <v>martinjanos2004@gmail.com</v>
          </cell>
          <cell r="F960" t="str">
            <v>K</v>
          </cell>
          <cell r="G960" t="str">
            <v>z</v>
          </cell>
          <cell r="H960">
            <v>44972</v>
          </cell>
          <cell r="I960" t="str">
            <v>MAJ</v>
          </cell>
          <cell r="J960" t="str">
            <v>JUN</v>
          </cell>
          <cell r="L960" t="str">
            <v>T</v>
          </cell>
          <cell r="M960" t="str">
            <v>MSB</v>
          </cell>
          <cell r="Q960" t="str">
            <v>ZA-SOSE-4MP</v>
          </cell>
          <cell r="R960">
            <v>1</v>
          </cell>
          <cell r="T960">
            <v>20</v>
          </cell>
        </row>
        <row r="961">
          <cell r="B961" t="str">
            <v>ZA-SOSJR-4GDM</v>
          </cell>
          <cell r="C961" t="str">
            <v>Terézia Jureková</v>
          </cell>
          <cell r="D961">
            <v>902787595</v>
          </cell>
          <cell r="E961" t="str">
            <v>jurekova.t@gmail.com</v>
          </cell>
          <cell r="F961" t="str">
            <v>K</v>
          </cell>
          <cell r="G961" t="str">
            <v>z</v>
          </cell>
          <cell r="H961">
            <v>44979</v>
          </cell>
          <cell r="I961" t="str">
            <v>MAJ</v>
          </cell>
          <cell r="J961" t="str">
            <v>JUN</v>
          </cell>
          <cell r="L961" t="str">
            <v>T</v>
          </cell>
          <cell r="M961" t="str">
            <v>MSB</v>
          </cell>
          <cell r="Q961" t="str">
            <v>ZA-SOSJR-4GDM</v>
          </cell>
          <cell r="R961">
            <v>1</v>
          </cell>
          <cell r="T961">
            <v>20</v>
          </cell>
        </row>
        <row r="962">
          <cell r="B962" t="str">
            <v>ZA-SOSP-4ŠD</v>
          </cell>
          <cell r="C962" t="str">
            <v>Samuel Rybárik</v>
          </cell>
          <cell r="D962">
            <v>902598717</v>
          </cell>
          <cell r="E962" t="str">
            <v>samuelrybarik1@gmail.com</v>
          </cell>
          <cell r="F962" t="str">
            <v>K</v>
          </cell>
          <cell r="G962" t="str">
            <v>z</v>
          </cell>
          <cell r="H962">
            <v>45006</v>
          </cell>
          <cell r="I962" t="str">
            <v>MAJ</v>
          </cell>
          <cell r="J962" t="str">
            <v>MAj</v>
          </cell>
          <cell r="K962" t="str">
            <v>MAJ</v>
          </cell>
          <cell r="L962" t="str">
            <v>T</v>
          </cell>
          <cell r="Q962" t="str">
            <v>ZA-SOSP-4ŠD</v>
          </cell>
          <cell r="R962">
            <v>1</v>
          </cell>
          <cell r="T962">
            <v>20</v>
          </cell>
        </row>
        <row r="963">
          <cell r="B963" t="str">
            <v>ZA-SOSS-4A</v>
          </cell>
          <cell r="C963" t="str">
            <v>Kristína Sventeková</v>
          </cell>
          <cell r="D963">
            <v>902552804</v>
          </cell>
          <cell r="E963" t="str">
            <v>sventekova.kristina284@gmail.com</v>
          </cell>
          <cell r="F963" t="str">
            <v>R</v>
          </cell>
          <cell r="G963" t="str">
            <v>z</v>
          </cell>
          <cell r="H963">
            <v>44972</v>
          </cell>
          <cell r="I963" t="str">
            <v>JUN</v>
          </cell>
          <cell r="J963" t="str">
            <v>JUL</v>
          </cell>
          <cell r="L963" t="str">
            <v>T</v>
          </cell>
          <cell r="M963" t="str">
            <v>MSB</v>
          </cell>
          <cell r="N963" t="str">
            <v>F</v>
          </cell>
          <cell r="Q963" t="str">
            <v>ZA-SOSS-4A</v>
          </cell>
          <cell r="R963">
            <v>1</v>
          </cell>
          <cell r="T963">
            <v>20</v>
          </cell>
        </row>
        <row r="964">
          <cell r="B964" t="str">
            <v>ZA-SOSS-4B</v>
          </cell>
          <cell r="C964" t="str">
            <v>Daniel Kupka</v>
          </cell>
          <cell r="D964">
            <v>948691076</v>
          </cell>
          <cell r="E964" t="str">
            <v>dankokupka20@gmail.com</v>
          </cell>
          <cell r="F964" t="str">
            <v>R</v>
          </cell>
          <cell r="G964" t="str">
            <v>z</v>
          </cell>
          <cell r="H964">
            <v>44971</v>
          </cell>
          <cell r="I964" t="str">
            <v>FEB</v>
          </cell>
          <cell r="J964" t="str">
            <v>MAR</v>
          </cell>
          <cell r="L964" t="str">
            <v>TABLO</v>
          </cell>
          <cell r="M964" t="str">
            <v>MSB</v>
          </cell>
          <cell r="N964" t="str">
            <v>F</v>
          </cell>
          <cell r="Q964" t="str">
            <v>ZA-SOSS-4B</v>
          </cell>
          <cell r="R964">
            <v>1</v>
          </cell>
          <cell r="T964">
            <v>20</v>
          </cell>
        </row>
        <row r="965">
          <cell r="B965" t="str">
            <v>ZA-SOSS-4B</v>
          </cell>
          <cell r="C965" t="str">
            <v>Lukáš Bednár</v>
          </cell>
          <cell r="D965">
            <v>940115066</v>
          </cell>
          <cell r="E965" t="str">
            <v>bednarlukas873@gmail.com</v>
          </cell>
          <cell r="F965" t="str">
            <v>R</v>
          </cell>
          <cell r="G965" t="str">
            <v>z</v>
          </cell>
          <cell r="H965">
            <v>44971</v>
          </cell>
          <cell r="L965" t="str">
            <v>T</v>
          </cell>
          <cell r="Q965" t="str">
            <v>ZA-SOSS-4B</v>
          </cell>
          <cell r="R965">
            <v>1</v>
          </cell>
          <cell r="T965">
            <v>20</v>
          </cell>
        </row>
        <row r="966">
          <cell r="B966" t="str">
            <v>ZA-SOSS-4C</v>
          </cell>
          <cell r="C966" t="str">
            <v>Marcus Malovec</v>
          </cell>
          <cell r="D966">
            <v>911535054</v>
          </cell>
          <cell r="E966" t="str">
            <v>marcusmalovec@gmail.com</v>
          </cell>
          <cell r="F966" t="str">
            <v>R</v>
          </cell>
          <cell r="G966" t="str">
            <v>z</v>
          </cell>
          <cell r="H966">
            <v>44977</v>
          </cell>
          <cell r="I966" t="str">
            <v>MAJ</v>
          </cell>
          <cell r="J966" t="str">
            <v>JUN</v>
          </cell>
          <cell r="L966" t="str">
            <v>T</v>
          </cell>
          <cell r="M966" t="str">
            <v>MSB</v>
          </cell>
          <cell r="O966" t="str">
            <v>2S</v>
          </cell>
          <cell r="Q966" t="str">
            <v>ZA-SOSS-4C</v>
          </cell>
          <cell r="R966">
            <v>1</v>
          </cell>
          <cell r="T966">
            <v>20</v>
          </cell>
        </row>
        <row r="967">
          <cell r="B967" t="str">
            <v>ZA-SPORT-4A</v>
          </cell>
          <cell r="C967" t="str">
            <v>Simona Ofúkaná</v>
          </cell>
          <cell r="D967">
            <v>911553992</v>
          </cell>
          <cell r="E967" t="str">
            <v>simonaofukana2@gmail.com</v>
          </cell>
          <cell r="F967" t="str">
            <v>R</v>
          </cell>
          <cell r="G967" t="str">
            <v>z</v>
          </cell>
          <cell r="H967">
            <v>44971</v>
          </cell>
          <cell r="I967" t="str">
            <v>MAJ</v>
          </cell>
          <cell r="J967" t="str">
            <v>JUN</v>
          </cell>
          <cell r="K967" t="str">
            <v>MAJ</v>
          </cell>
          <cell r="L967" t="str">
            <v>T</v>
          </cell>
          <cell r="M967" t="str">
            <v>MSB</v>
          </cell>
          <cell r="Q967" t="str">
            <v>ZA-SPORT-4A</v>
          </cell>
          <cell r="R967">
            <v>1</v>
          </cell>
          <cell r="T967">
            <v>20</v>
          </cell>
        </row>
        <row r="968">
          <cell r="B968" t="str">
            <v>ZA-SPORT-4D</v>
          </cell>
          <cell r="C968" t="str">
            <v>Sofia Majorová</v>
          </cell>
          <cell r="D968">
            <v>944910078</v>
          </cell>
          <cell r="E968" t="str">
            <v>Sofia.Majorova@sportovaskolaza.sk</v>
          </cell>
          <cell r="F968" t="str">
            <v>R</v>
          </cell>
          <cell r="G968" t="str">
            <v>Z</v>
          </cell>
          <cell r="H968">
            <v>44981</v>
          </cell>
          <cell r="I968" t="str">
            <v>APR</v>
          </cell>
          <cell r="J968" t="str">
            <v>AUG</v>
          </cell>
          <cell r="L968" t="str">
            <v>T</v>
          </cell>
          <cell r="M968" t="str">
            <v>MSb</v>
          </cell>
          <cell r="Q968" t="str">
            <v>ZA-SPORT-4D</v>
          </cell>
          <cell r="R968">
            <v>1</v>
          </cell>
          <cell r="T968">
            <v>20</v>
          </cell>
        </row>
        <row r="969">
          <cell r="B969" t="str">
            <v>ZA-SPORT-4E</v>
          </cell>
          <cell r="C969" t="str">
            <v>Dominika Oravcová</v>
          </cell>
          <cell r="D969">
            <v>948417582</v>
          </cell>
          <cell r="E969" t="str">
            <v>dominuska2005@gmail.com</v>
          </cell>
          <cell r="F969" t="str">
            <v>R</v>
          </cell>
          <cell r="G969" t="str">
            <v>z</v>
          </cell>
          <cell r="H969">
            <v>44971</v>
          </cell>
          <cell r="I969" t="str">
            <v>MAR</v>
          </cell>
          <cell r="J969" t="str">
            <v>APR</v>
          </cell>
          <cell r="L969" t="str">
            <v>T</v>
          </cell>
          <cell r="M969" t="str">
            <v>MSB</v>
          </cell>
          <cell r="Q969" t="str">
            <v>ZA-SPORT-4E</v>
          </cell>
          <cell r="R969">
            <v>1</v>
          </cell>
          <cell r="T969">
            <v>20</v>
          </cell>
        </row>
        <row r="970">
          <cell r="B970" t="str">
            <v>ZA-SPSS-4A</v>
          </cell>
          <cell r="C970" t="str">
            <v>Ľubomíra Labudová</v>
          </cell>
          <cell r="D970">
            <v>911927589</v>
          </cell>
          <cell r="E970" t="str">
            <v>labudova.lubomira1@gmail.com</v>
          </cell>
          <cell r="F970" t="str">
            <v>R</v>
          </cell>
          <cell r="G970" t="str">
            <v>z</v>
          </cell>
          <cell r="H970">
            <v>44966</v>
          </cell>
          <cell r="I970" t="str">
            <v>APR</v>
          </cell>
          <cell r="J970" t="str">
            <v>JUN</v>
          </cell>
          <cell r="K970" t="str">
            <v>MAJ</v>
          </cell>
          <cell r="L970" t="str">
            <v>T</v>
          </cell>
          <cell r="M970" t="str">
            <v>MSB</v>
          </cell>
          <cell r="Q970" t="str">
            <v>ZA-SPSS-4A</v>
          </cell>
          <cell r="R970">
            <v>1</v>
          </cell>
          <cell r="T970">
            <v>20</v>
          </cell>
        </row>
        <row r="971">
          <cell r="B971" t="str">
            <v>ZA-SPSS-4C</v>
          </cell>
          <cell r="C971" t="str">
            <v>Ema Frolová</v>
          </cell>
          <cell r="D971">
            <v>944535866</v>
          </cell>
          <cell r="E971" t="str">
            <v>emafrolo@gmail.com</v>
          </cell>
          <cell r="F971" t="str">
            <v>R</v>
          </cell>
          <cell r="G971" t="str">
            <v>z</v>
          </cell>
          <cell r="H971">
            <v>44965</v>
          </cell>
          <cell r="I971" t="str">
            <v>MAJ</v>
          </cell>
          <cell r="J971" t="str">
            <v>MAJ</v>
          </cell>
          <cell r="K971" t="str">
            <v>MAJ</v>
          </cell>
          <cell r="L971" t="str">
            <v>T</v>
          </cell>
          <cell r="M971" t="str">
            <v>MSB</v>
          </cell>
          <cell r="O971" t="str">
            <v>2S</v>
          </cell>
          <cell r="Q971" t="str">
            <v>ZA-SPSS-4C</v>
          </cell>
          <cell r="R971">
            <v>1</v>
          </cell>
          <cell r="T971">
            <v>20</v>
          </cell>
        </row>
        <row r="972">
          <cell r="B972" t="str">
            <v>ZA-SPSS-4D</v>
          </cell>
          <cell r="C972" t="str">
            <v>Olívia Plačková</v>
          </cell>
          <cell r="D972">
            <v>915277982</v>
          </cell>
          <cell r="E972" t="str">
            <v>olivia.plackova1@gmail.com</v>
          </cell>
          <cell r="F972" t="str">
            <v>R</v>
          </cell>
          <cell r="G972" t="str">
            <v>z</v>
          </cell>
          <cell r="H972">
            <v>44970</v>
          </cell>
          <cell r="I972" t="str">
            <v>MAJ</v>
          </cell>
          <cell r="J972" t="str">
            <v>JUN</v>
          </cell>
          <cell r="K972" t="str">
            <v>OKT</v>
          </cell>
          <cell r="L972" t="str">
            <v>T</v>
          </cell>
          <cell r="M972" t="str">
            <v>MSB</v>
          </cell>
          <cell r="N972" t="str">
            <v>F</v>
          </cell>
          <cell r="Q972" t="str">
            <v>ZA-SPSS-4D</v>
          </cell>
          <cell r="R972">
            <v>1</v>
          </cell>
          <cell r="T972">
            <v>20</v>
          </cell>
        </row>
        <row r="973">
          <cell r="B973" t="str">
            <v>ZA-SSAG-5A (5r)</v>
          </cell>
          <cell r="C973" t="str">
            <v>Sara kosutova</v>
          </cell>
          <cell r="D973">
            <v>903402761</v>
          </cell>
          <cell r="E973" t="str">
            <v>sara.kosutova@gmail.com</v>
          </cell>
          <cell r="F973" t="str">
            <v>R</v>
          </cell>
          <cell r="G973" t="str">
            <v>z</v>
          </cell>
          <cell r="H973">
            <v>44971</v>
          </cell>
          <cell r="I973" t="str">
            <v>APR</v>
          </cell>
          <cell r="J973" t="str">
            <v>APR</v>
          </cell>
          <cell r="L973" t="str">
            <v>T</v>
          </cell>
          <cell r="M973" t="str">
            <v>MSB</v>
          </cell>
          <cell r="O973" t="str">
            <v>PD</v>
          </cell>
          <cell r="Q973" t="str">
            <v>ZA-SSAG-5A (5r)</v>
          </cell>
          <cell r="R973">
            <v>1</v>
          </cell>
          <cell r="T973">
            <v>20</v>
          </cell>
        </row>
        <row r="974">
          <cell r="B974" t="str">
            <v>ZA-SSAG-5A (5r)</v>
          </cell>
          <cell r="C974" t="str">
            <v>Kristína Ďurišová</v>
          </cell>
          <cell r="D974">
            <v>904557345</v>
          </cell>
          <cell r="E974" t="str">
            <v>kristin.durisova@gmail.com</v>
          </cell>
          <cell r="F974" t="str">
            <v>R</v>
          </cell>
          <cell r="G974" t="str">
            <v>z</v>
          </cell>
          <cell r="H974">
            <v>44971</v>
          </cell>
          <cell r="L974" t="str">
            <v>T</v>
          </cell>
          <cell r="O974" t="str">
            <v>PD</v>
          </cell>
          <cell r="Q974" t="str">
            <v>ZA-SSAG-5A (5r)</v>
          </cell>
          <cell r="R974">
            <v>1</v>
          </cell>
          <cell r="T974">
            <v>20</v>
          </cell>
        </row>
        <row r="975">
          <cell r="B975" t="str">
            <v>ZA-SSAG-5B (5r)</v>
          </cell>
          <cell r="C975" t="str">
            <v>Petra Palarcová</v>
          </cell>
          <cell r="D975">
            <v>907225300</v>
          </cell>
          <cell r="E975" t="str">
            <v>petka.palarcova@gmail.com</v>
          </cell>
          <cell r="F975" t="str">
            <v>R</v>
          </cell>
          <cell r="G975" t="str">
            <v>z</v>
          </cell>
          <cell r="I975" t="str">
            <v>MAJ</v>
          </cell>
          <cell r="J975" t="str">
            <v>JUN</v>
          </cell>
          <cell r="L975" t="str">
            <v>T</v>
          </cell>
          <cell r="M975" t="str">
            <v>MSB</v>
          </cell>
          <cell r="Q975" t="str">
            <v>ZA-SSAG-5B (5r)</v>
          </cell>
          <cell r="R975">
            <v>1</v>
          </cell>
          <cell r="T975">
            <v>20</v>
          </cell>
        </row>
        <row r="976">
          <cell r="B976" t="str">
            <v>ZA-SZS-4A</v>
          </cell>
          <cell r="C976" t="str">
            <v>Bianka Sumegová</v>
          </cell>
          <cell r="D976">
            <v>915290006</v>
          </cell>
          <cell r="E976" t="str">
            <v>bianka.sumegova@gmail.com</v>
          </cell>
          <cell r="F976" t="str">
            <v>K</v>
          </cell>
          <cell r="G976" t="str">
            <v>z</v>
          </cell>
          <cell r="H976">
            <v>44970</v>
          </cell>
          <cell r="I976" t="str">
            <v>MAR</v>
          </cell>
          <cell r="J976" t="str">
            <v>JUN</v>
          </cell>
          <cell r="L976" t="str">
            <v>T_storno</v>
          </cell>
          <cell r="Q976" t="str">
            <v>ZA-SZS-4A</v>
          </cell>
          <cell r="R976">
            <v>1</v>
          </cell>
          <cell r="T976">
            <v>0</v>
          </cell>
        </row>
        <row r="977">
          <cell r="B977" t="str">
            <v>ZA-SZS-4C</v>
          </cell>
          <cell r="C977" t="str">
            <v>Natália Krajčiová</v>
          </cell>
          <cell r="D977">
            <v>904163571</v>
          </cell>
          <cell r="E977" t="str">
            <v>nkrajciova9416@gmail.com</v>
          </cell>
          <cell r="F977" t="str">
            <v>R</v>
          </cell>
          <cell r="G977" t="str">
            <v>z</v>
          </cell>
          <cell r="H977">
            <v>44980</v>
          </cell>
          <cell r="I977" t="str">
            <v>MAR</v>
          </cell>
          <cell r="J977" t="str">
            <v>JUN</v>
          </cell>
          <cell r="K977" t="str">
            <v>MAJ</v>
          </cell>
          <cell r="L977" t="str">
            <v>T</v>
          </cell>
          <cell r="M977" t="str">
            <v>MSB</v>
          </cell>
          <cell r="O977" t="str">
            <v>2S</v>
          </cell>
          <cell r="Q977" t="str">
            <v>ZA-SZS-4C</v>
          </cell>
          <cell r="R977">
            <v>1</v>
          </cell>
          <cell r="T977">
            <v>20</v>
          </cell>
        </row>
        <row r="978">
          <cell r="B978" t="str">
            <v>ZA-SZS-4D</v>
          </cell>
          <cell r="C978" t="str">
            <v>Natália Dobiašová</v>
          </cell>
          <cell r="D978">
            <v>904182471</v>
          </cell>
          <cell r="E978" t="str">
            <v>nataliadobiasova902@gmail.com</v>
          </cell>
          <cell r="F978" t="str">
            <v>R</v>
          </cell>
          <cell r="G978" t="str">
            <v>z</v>
          </cell>
          <cell r="H978">
            <v>44981</v>
          </cell>
          <cell r="I978" t="str">
            <v>JUN</v>
          </cell>
          <cell r="J978" t="str">
            <v>JUL</v>
          </cell>
          <cell r="L978" t="str">
            <v>T</v>
          </cell>
          <cell r="M978" t="str">
            <v>MSB</v>
          </cell>
          <cell r="N978" t="str">
            <v>F</v>
          </cell>
          <cell r="Q978" t="str">
            <v>ZA-SZS-4D</v>
          </cell>
          <cell r="R978">
            <v>1</v>
          </cell>
          <cell r="T978">
            <v>20</v>
          </cell>
        </row>
        <row r="979">
          <cell r="B979" t="str">
            <v>ZA-SZS-4E</v>
          </cell>
          <cell r="C979" t="str">
            <v>Klára Petrovská</v>
          </cell>
          <cell r="D979">
            <v>949414764</v>
          </cell>
          <cell r="E979" t="str">
            <v>klarapetrovska05@gmail.com</v>
          </cell>
          <cell r="F979" t="str">
            <v>K</v>
          </cell>
          <cell r="G979" t="str">
            <v>z</v>
          </cell>
          <cell r="I979" t="str">
            <v>JUL</v>
          </cell>
          <cell r="J979" t="str">
            <v>AUG</v>
          </cell>
          <cell r="K979" t="str">
            <v>JUL</v>
          </cell>
          <cell r="L979" t="str">
            <v>T</v>
          </cell>
          <cell r="M979" t="str">
            <v>MSB</v>
          </cell>
          <cell r="Q979" t="str">
            <v>ZA-SZS-4E</v>
          </cell>
          <cell r="R979">
            <v>1</v>
          </cell>
          <cell r="T979">
            <v>20</v>
          </cell>
        </row>
        <row r="980">
          <cell r="B980" t="str">
            <v>Zeliezovce-GYM-4A</v>
          </cell>
          <cell r="C980" t="str">
            <v>p.uč. Marek Kepka</v>
          </cell>
          <cell r="D980">
            <v>907110926</v>
          </cell>
          <cell r="E980" t="str">
            <v>kepkamark1@gmail.com</v>
          </cell>
          <cell r="F980" t="str">
            <v/>
          </cell>
          <cell r="G980" t="str">
            <v>z</v>
          </cell>
          <cell r="H980">
            <v>45019</v>
          </cell>
          <cell r="I980" t="str">
            <v>MAR</v>
          </cell>
          <cell r="J980" t="str">
            <v>APR</v>
          </cell>
          <cell r="K980" t="str">
            <v>MAR</v>
          </cell>
          <cell r="L980" t="str">
            <v>T</v>
          </cell>
          <cell r="N980" t="str">
            <v>F_gergely</v>
          </cell>
          <cell r="Q980" t="str">
            <v>Zeliezovce-GYM-4A</v>
          </cell>
          <cell r="R980">
            <v>1</v>
          </cell>
          <cell r="T980">
            <v>20</v>
          </cell>
        </row>
        <row r="981">
          <cell r="B981" t="str">
            <v>Zeliezovce-GYM-4B</v>
          </cell>
          <cell r="C981" t="str">
            <v>Mgr. Blanka Sliačanová</v>
          </cell>
          <cell r="D981">
            <v>907504882</v>
          </cell>
          <cell r="E981" t="str">
            <v>blanka.galova@post.sk</v>
          </cell>
          <cell r="F981" t="str">
            <v/>
          </cell>
          <cell r="G981" t="str">
            <v/>
          </cell>
          <cell r="H981">
            <v>45015</v>
          </cell>
          <cell r="I981" t="str">
            <v>MAR</v>
          </cell>
          <cell r="J981" t="str">
            <v>APR</v>
          </cell>
          <cell r="L981" t="str">
            <v>T</v>
          </cell>
          <cell r="N981" t="str">
            <v>F_gergely</v>
          </cell>
          <cell r="Q981" t="str">
            <v>Zeliezovce-GYM-4B</v>
          </cell>
          <cell r="R981">
            <v>1</v>
          </cell>
          <cell r="T981">
            <v>20</v>
          </cell>
        </row>
        <row r="982">
          <cell r="B982" t="str">
            <v>ZH-GYM-4A</v>
          </cell>
          <cell r="C982" t="str">
            <v>Marek Vančišin</v>
          </cell>
          <cell r="D982">
            <v>918239079</v>
          </cell>
          <cell r="E982" t="str">
            <v>vancisinm1@gmail.com</v>
          </cell>
          <cell r="F982" t="str">
            <v>K</v>
          </cell>
          <cell r="G982" t="str">
            <v>z</v>
          </cell>
          <cell r="H982">
            <v>44967</v>
          </cell>
          <cell r="I982" t="str">
            <v>JUN</v>
          </cell>
          <cell r="J982" t="str">
            <v>JUL</v>
          </cell>
          <cell r="K982" t="str">
            <v>JUN</v>
          </cell>
          <cell r="L982" t="str">
            <v>T</v>
          </cell>
          <cell r="M982" t="str">
            <v>MSB</v>
          </cell>
          <cell r="P982" t="str">
            <v>10.6.</v>
          </cell>
          <cell r="Q982" t="str">
            <v>ZH-GYM-4A</v>
          </cell>
          <cell r="R982">
            <v>1</v>
          </cell>
          <cell r="T982">
            <v>20</v>
          </cell>
        </row>
        <row r="983">
          <cell r="B983" t="str">
            <v>ZH-GYM-4B</v>
          </cell>
          <cell r="C983" t="str">
            <v>Ema Repčoková</v>
          </cell>
          <cell r="D983">
            <v>907581246</v>
          </cell>
          <cell r="E983" t="str">
            <v>repcokova1@gymzh.sk</v>
          </cell>
          <cell r="F983" t="str">
            <v>K</v>
          </cell>
          <cell r="G983" t="str">
            <v>z</v>
          </cell>
          <cell r="H983" t="str">
            <v>31.3:2023</v>
          </cell>
          <cell r="I983" t="str">
            <v>JUN</v>
          </cell>
          <cell r="J983" t="str">
            <v>SEP</v>
          </cell>
          <cell r="K983" t="str">
            <v>SEP</v>
          </cell>
          <cell r="L983" t="str">
            <v>T</v>
          </cell>
          <cell r="Q983" t="str">
            <v>ZH-GYM-4B</v>
          </cell>
          <cell r="R983">
            <v>1</v>
          </cell>
          <cell r="T983">
            <v>20</v>
          </cell>
        </row>
        <row r="984">
          <cell r="B984" t="str">
            <v>ZH-GYM-OKT</v>
          </cell>
          <cell r="C984" t="str">
            <v>Veronika Kmeťová</v>
          </cell>
          <cell r="D984">
            <v>911535880</v>
          </cell>
          <cell r="E984" t="str">
            <v>nika.kmetova100@gmail.com</v>
          </cell>
          <cell r="F984" t="str">
            <v>K</v>
          </cell>
          <cell r="G984" t="str">
            <v>z</v>
          </cell>
          <cell r="H984">
            <v>45177</v>
          </cell>
          <cell r="I984" t="str">
            <v>SEP</v>
          </cell>
          <cell r="J984" t="str">
            <v>OKT</v>
          </cell>
          <cell r="K984" t="str">
            <v>SEP</v>
          </cell>
          <cell r="L984" t="str">
            <v>T</v>
          </cell>
          <cell r="M984" t="str">
            <v>MSB</v>
          </cell>
          <cell r="Q984" t="str">
            <v>ZH-GYM-OKT</v>
          </cell>
          <cell r="R984">
            <v>1</v>
          </cell>
          <cell r="T984">
            <v>20</v>
          </cell>
        </row>
        <row r="985">
          <cell r="B985" t="str">
            <v>ZH-GYM-OKT</v>
          </cell>
          <cell r="C985" t="str">
            <v>Viktória Maliková</v>
          </cell>
          <cell r="D985">
            <v>944170610</v>
          </cell>
          <cell r="E985" t="str">
            <v>viktoriamalikova05@gmail.com</v>
          </cell>
          <cell r="F985" t="str">
            <v>K</v>
          </cell>
          <cell r="G985" t="str">
            <v>z</v>
          </cell>
          <cell r="H985">
            <v>44957</v>
          </cell>
          <cell r="L985" t="str">
            <v>T</v>
          </cell>
          <cell r="Q985" t="str">
            <v>ZH-GYM-OKT</v>
          </cell>
          <cell r="R985">
            <v>1</v>
          </cell>
          <cell r="T985">
            <v>20</v>
          </cell>
        </row>
        <row r="986">
          <cell r="B986" t="str">
            <v>ZH-OAS-5H (5r)</v>
          </cell>
          <cell r="C986" t="str">
            <v>Erika Hudečeková</v>
          </cell>
          <cell r="D986">
            <v>911529447</v>
          </cell>
          <cell r="E986" t="str">
            <v>erika.hudecekova@gmail.com</v>
          </cell>
          <cell r="F986" t="str">
            <v>K</v>
          </cell>
          <cell r="G986" t="str">
            <v>z</v>
          </cell>
          <cell r="H986">
            <v>44957</v>
          </cell>
          <cell r="I986" t="str">
            <v>MAJ</v>
          </cell>
          <cell r="J986" t="str">
            <v>MAJ</v>
          </cell>
          <cell r="L986" t="str">
            <v>T</v>
          </cell>
          <cell r="Q986" t="str">
            <v>ZH-OAS-5H (5r)</v>
          </cell>
          <cell r="R986">
            <v>1</v>
          </cell>
          <cell r="T986">
            <v>20</v>
          </cell>
        </row>
        <row r="987">
          <cell r="B987" t="str">
            <v>ZH-SPED-4ZB</v>
          </cell>
          <cell r="C987" t="str">
            <v>Natália Chlustová</v>
          </cell>
          <cell r="D987">
            <v>944036137</v>
          </cell>
          <cell r="E987" t="str">
            <v>nataliachlustova@gmail.com</v>
          </cell>
          <cell r="F987" t="str">
            <v>K</v>
          </cell>
          <cell r="G987" t="str">
            <v>z</v>
          </cell>
          <cell r="H987">
            <v>44965</v>
          </cell>
          <cell r="I987" t="str">
            <v>MAJ</v>
          </cell>
          <cell r="J987" t="str">
            <v>JUN</v>
          </cell>
          <cell r="K987" t="str">
            <v>MAJ</v>
          </cell>
          <cell r="L987" t="str">
            <v>T_10.1nechcu</v>
          </cell>
          <cell r="M987" t="str">
            <v>MSB</v>
          </cell>
          <cell r="O987" t="str">
            <v>PD</v>
          </cell>
          <cell r="Q987" t="str">
            <v>ZH-SPED-4ZB</v>
          </cell>
          <cell r="R987">
            <v>1</v>
          </cell>
          <cell r="T987">
            <v>0</v>
          </cell>
        </row>
        <row r="988">
          <cell r="B988" t="str">
            <v>ZH-SSOST-4AP</v>
          </cell>
          <cell r="C988" t="str">
            <v>Aleš Kubiš</v>
          </cell>
          <cell r="D988">
            <v>911765507</v>
          </cell>
          <cell r="E988" t="str">
            <v>aleskokubis@gmail.com</v>
          </cell>
          <cell r="F988" t="str">
            <v>K</v>
          </cell>
          <cell r="G988" t="str">
            <v>z</v>
          </cell>
          <cell r="H988">
            <v>44994</v>
          </cell>
          <cell r="I988" t="str">
            <v>MAJ</v>
          </cell>
          <cell r="J988" t="str">
            <v>JUN</v>
          </cell>
          <cell r="L988" t="str">
            <v>T</v>
          </cell>
          <cell r="M988" t="str">
            <v>MSB</v>
          </cell>
          <cell r="Q988" t="str">
            <v>ZH-SSOST-4AP</v>
          </cell>
          <cell r="R988">
            <v>1</v>
          </cell>
          <cell r="T988">
            <v>20</v>
          </cell>
        </row>
        <row r="989">
          <cell r="B989" t="str">
            <v>ZH-SSOST-4AP</v>
          </cell>
          <cell r="C989" t="str">
            <v>Bruno Pitek</v>
          </cell>
          <cell r="D989">
            <v>908374060</v>
          </cell>
          <cell r="E989" t="str">
            <v>brunopitek@gmail.com</v>
          </cell>
          <cell r="F989" t="str">
            <v>K</v>
          </cell>
          <cell r="G989" t="str">
            <v>z</v>
          </cell>
          <cell r="L989" t="str">
            <v>T</v>
          </cell>
          <cell r="Q989" t="str">
            <v>ZH-SSOST-4AP</v>
          </cell>
          <cell r="R989">
            <v>1</v>
          </cell>
          <cell r="T989">
            <v>20</v>
          </cell>
        </row>
        <row r="990">
          <cell r="B990" t="str">
            <v>ZM-GYM-4A</v>
          </cell>
          <cell r="C990" t="str">
            <v>Filip Danko</v>
          </cell>
          <cell r="D990">
            <v>905923577</v>
          </cell>
          <cell r="E990" t="str">
            <v>filipdanko007@gmail.com</v>
          </cell>
          <cell r="F990" t="str">
            <v>K</v>
          </cell>
          <cell r="G990" t="str">
            <v>z</v>
          </cell>
          <cell r="H990">
            <v>45214</v>
          </cell>
          <cell r="I990" t="str">
            <v>OKT</v>
          </cell>
          <cell r="J990" t="str">
            <v>OKT</v>
          </cell>
          <cell r="K990" t="str">
            <v>OKT</v>
          </cell>
          <cell r="L990" t="str">
            <v>T</v>
          </cell>
          <cell r="Q990" t="str">
            <v>ZM-GYM-4A</v>
          </cell>
          <cell r="R990">
            <v>1</v>
          </cell>
          <cell r="T990">
            <v>20</v>
          </cell>
        </row>
        <row r="991">
          <cell r="B991" t="str">
            <v>ZM-GYM-4B</v>
          </cell>
          <cell r="C991" t="str">
            <v>Kristína Kukučková</v>
          </cell>
          <cell r="D991">
            <v>907925869</v>
          </cell>
          <cell r="E991" t="str">
            <v>kukuckovakristiina@gmail.com</v>
          </cell>
          <cell r="F991" t="str">
            <v>K</v>
          </cell>
          <cell r="G991" t="str">
            <v>z</v>
          </cell>
          <cell r="H991">
            <v>44993</v>
          </cell>
          <cell r="I991" t="str">
            <v>MAJ</v>
          </cell>
          <cell r="J991" t="str">
            <v>JUN</v>
          </cell>
          <cell r="K991" t="str">
            <v>MAJ</v>
          </cell>
          <cell r="L991" t="str">
            <v>T</v>
          </cell>
          <cell r="M991" t="str">
            <v>MSB</v>
          </cell>
          <cell r="O991" t="str">
            <v>PD</v>
          </cell>
          <cell r="Q991" t="str">
            <v>ZM-GYM-4B</v>
          </cell>
          <cell r="R991">
            <v>1</v>
          </cell>
          <cell r="T991">
            <v>20</v>
          </cell>
        </row>
        <row r="992">
          <cell r="B992" t="str">
            <v>ZM-OA-5A (5r)</v>
          </cell>
          <cell r="C992" t="str">
            <v>Alica Szantová</v>
          </cell>
          <cell r="D992">
            <v>951020456</v>
          </cell>
          <cell r="E992" t="str">
            <v>alica.szantova@gmail.com</v>
          </cell>
          <cell r="F992" t="str">
            <v>K</v>
          </cell>
          <cell r="G992" t="str">
            <v>z</v>
          </cell>
          <cell r="H992">
            <v>44991</v>
          </cell>
          <cell r="I992" t="str">
            <v>MAJ</v>
          </cell>
          <cell r="J992" t="str">
            <v>=</v>
          </cell>
          <cell r="K992" t="str">
            <v>MAJ</v>
          </cell>
          <cell r="L992" t="str">
            <v>T</v>
          </cell>
          <cell r="M992" t="str">
            <v>MSB</v>
          </cell>
          <cell r="Q992" t="str">
            <v>ZM-OA-5A (5r)</v>
          </cell>
          <cell r="R992">
            <v>1</v>
          </cell>
          <cell r="T992">
            <v>20</v>
          </cell>
        </row>
        <row r="993">
          <cell r="B993" t="str">
            <v>ZM-OAS-4A</v>
          </cell>
          <cell r="C993" t="str">
            <v>Laura Bjalončíková</v>
          </cell>
          <cell r="D993">
            <v>914200101</v>
          </cell>
          <cell r="E993" t="str">
            <v>lalabjaloncikova@gmail.com</v>
          </cell>
          <cell r="F993" t="str">
            <v>K</v>
          </cell>
          <cell r="G993" t="str">
            <v>z</v>
          </cell>
          <cell r="H993">
            <v>44987</v>
          </cell>
          <cell r="I993" t="str">
            <v>MAj</v>
          </cell>
          <cell r="J993" t="str">
            <v>JUN</v>
          </cell>
          <cell r="K993" t="str">
            <v>MAJ</v>
          </cell>
          <cell r="L993" t="str">
            <v>T</v>
          </cell>
          <cell r="M993" t="str">
            <v>MSB</v>
          </cell>
          <cell r="N993" t="str">
            <v>F</v>
          </cell>
          <cell r="Q993" t="str">
            <v>ZM-OAS-4A</v>
          </cell>
          <cell r="R993">
            <v>1</v>
          </cell>
          <cell r="T993">
            <v>20</v>
          </cell>
        </row>
        <row r="994">
          <cell r="B994" t="str">
            <v>ZM-SOSP-4R</v>
          </cell>
          <cell r="C994" t="str">
            <v>Dominik Krajčovič</v>
          </cell>
          <cell r="D994">
            <v>949750035</v>
          </cell>
          <cell r="E994" t="str">
            <v>domcokrajco@gmail.com</v>
          </cell>
          <cell r="F994" t="str">
            <v>K</v>
          </cell>
          <cell r="G994" t="str">
            <v>z</v>
          </cell>
          <cell r="H994">
            <v>44992</v>
          </cell>
          <cell r="I994" t="str">
            <v>JUN</v>
          </cell>
          <cell r="J994" t="str">
            <v>JUL</v>
          </cell>
          <cell r="K994" t="str">
            <v>JUN</v>
          </cell>
          <cell r="L994" t="str">
            <v>T</v>
          </cell>
          <cell r="Q994" t="str">
            <v>ZM-SOSP-4R</v>
          </cell>
          <cell r="R994">
            <v>1</v>
          </cell>
          <cell r="T994">
            <v>20</v>
          </cell>
        </row>
        <row r="995">
          <cell r="B995" t="str">
            <v>ZV-GLS-4A</v>
          </cell>
          <cell r="C995" t="str">
            <v>Nina Vackaviková</v>
          </cell>
          <cell r="D995">
            <v>903133630</v>
          </cell>
          <cell r="E995" t="str">
            <v>ninka.vac@gmail.com</v>
          </cell>
          <cell r="F995" t="str">
            <v>K</v>
          </cell>
          <cell r="G995" t="str">
            <v>z</v>
          </cell>
          <cell r="H995">
            <v>44966</v>
          </cell>
          <cell r="I995" t="str">
            <v>JUN</v>
          </cell>
          <cell r="J995" t="str">
            <v>AUG</v>
          </cell>
          <cell r="L995" t="str">
            <v>T</v>
          </cell>
          <cell r="M995" t="str">
            <v>MSB</v>
          </cell>
          <cell r="P995" t="str">
            <v>áno</v>
          </cell>
          <cell r="Q995" t="str">
            <v>ZV-GLS-4A</v>
          </cell>
          <cell r="R995">
            <v>1</v>
          </cell>
          <cell r="T995">
            <v>20</v>
          </cell>
        </row>
        <row r="996">
          <cell r="B996" t="str">
            <v>ZV-GLS-4B</v>
          </cell>
          <cell r="C996" t="str">
            <v>Zuzana Szudorová</v>
          </cell>
          <cell r="D996">
            <v>950708063</v>
          </cell>
          <cell r="E996" t="str">
            <v>zuzanaszudorova@gmail.com</v>
          </cell>
          <cell r="F996" t="str">
            <v>K</v>
          </cell>
          <cell r="G996" t="str">
            <v>z</v>
          </cell>
          <cell r="H996">
            <v>44963</v>
          </cell>
          <cell r="I996" t="str">
            <v>APR</v>
          </cell>
          <cell r="J996" t="str">
            <v>MAJ</v>
          </cell>
          <cell r="L996" t="str">
            <v>T</v>
          </cell>
          <cell r="Q996" t="str">
            <v>ZV-GLS-4B</v>
          </cell>
          <cell r="R996">
            <v>1</v>
          </cell>
          <cell r="T996">
            <v>20</v>
          </cell>
        </row>
        <row r="997">
          <cell r="B997" t="str">
            <v>ZV-GLS-OKT</v>
          </cell>
          <cell r="C997" t="str">
            <v>Ema Chamulová</v>
          </cell>
          <cell r="D997">
            <v>907576773</v>
          </cell>
          <cell r="E997" t="str">
            <v>emachamulova@gmail.com</v>
          </cell>
          <cell r="F997" t="str">
            <v>K</v>
          </cell>
          <cell r="G997" t="str">
            <v>z</v>
          </cell>
          <cell r="H997">
            <v>44958</v>
          </cell>
          <cell r="I997" t="str">
            <v>MAj</v>
          </cell>
          <cell r="J997" t="str">
            <v>JUN</v>
          </cell>
          <cell r="L997" t="str">
            <v>T</v>
          </cell>
          <cell r="M997" t="str">
            <v>MSB</v>
          </cell>
          <cell r="Q997" t="str">
            <v>ZV-GLS-OKT</v>
          </cell>
          <cell r="R997">
            <v>1</v>
          </cell>
          <cell r="T997">
            <v>20</v>
          </cell>
        </row>
        <row r="998">
          <cell r="B998" t="str">
            <v>ZV-HSaO-2P (nads)</v>
          </cell>
          <cell r="C998" t="str">
            <v>Lívia Hegedušová</v>
          </cell>
          <cell r="D998">
            <v>940218471</v>
          </cell>
          <cell r="E998" t="str">
            <v>lhegedusova@zskrivec.sk</v>
          </cell>
          <cell r="F998" t="str">
            <v/>
          </cell>
          <cell r="G998" t="str">
            <v/>
          </cell>
          <cell r="J998" t="str">
            <v>NOV</v>
          </cell>
          <cell r="K998" t="str">
            <v>NOV</v>
          </cell>
          <cell r="Q998" t="str">
            <v/>
          </cell>
          <cell r="R998">
            <v>0</v>
          </cell>
          <cell r="T998">
            <v>0</v>
          </cell>
        </row>
        <row r="999">
          <cell r="B999" t="str">
            <v>ZV-HSaO-5H (5r)</v>
          </cell>
          <cell r="C999" t="str">
            <v>Michaela Hanesová</v>
          </cell>
          <cell r="D999">
            <v>903946377</v>
          </cell>
          <cell r="E999" t="str">
            <v>hanesovamichaela@gmail.com</v>
          </cell>
          <cell r="F999" t="str">
            <v>K</v>
          </cell>
          <cell r="G999" t="str">
            <v>z</v>
          </cell>
          <cell r="I999" t="str">
            <v>JUL</v>
          </cell>
          <cell r="J999" t="str">
            <v>AUG</v>
          </cell>
          <cell r="K999" t="str">
            <v>JUL</v>
          </cell>
          <cell r="L999" t="str">
            <v>TABLO</v>
          </cell>
          <cell r="M999" t="str">
            <v>MSB</v>
          </cell>
          <cell r="Q999" t="str">
            <v>ZV-HSaO-5H (5r)</v>
          </cell>
          <cell r="R999">
            <v>1</v>
          </cell>
          <cell r="T999">
            <v>20</v>
          </cell>
        </row>
        <row r="1000">
          <cell r="B1000" t="str">
            <v>ZV-SOSD-4H</v>
          </cell>
          <cell r="C1000" t="str">
            <v>Rebeka Frölichová</v>
          </cell>
          <cell r="D1000">
            <v>911986853</v>
          </cell>
          <cell r="E1000" t="str">
            <v>beka.frolichova@gmail.com</v>
          </cell>
          <cell r="F1000" t="str">
            <v>K</v>
          </cell>
          <cell r="G1000" t="str">
            <v>z</v>
          </cell>
          <cell r="H1000">
            <v>44965</v>
          </cell>
          <cell r="I1000" t="str">
            <v>MAR</v>
          </cell>
          <cell r="J1000" t="str">
            <v>SEP</v>
          </cell>
          <cell r="L1000" t="str">
            <v>T</v>
          </cell>
          <cell r="M1000" t="str">
            <v>MSB</v>
          </cell>
          <cell r="N1000" t="str">
            <v>F_gergely</v>
          </cell>
          <cell r="Q1000" t="str">
            <v>ZV-SOSD-4H</v>
          </cell>
          <cell r="R1000">
            <v>1</v>
          </cell>
          <cell r="T1000">
            <v>20</v>
          </cell>
        </row>
        <row r="1001">
          <cell r="B1001" t="str">
            <v>ZV-SPSD-4L</v>
          </cell>
          <cell r="C1001" t="str">
            <v>Jana Sľuková</v>
          </cell>
          <cell r="D1001">
            <v>902506725</v>
          </cell>
          <cell r="E1001" t="str">
            <v>janaslukova8@gmail.com</v>
          </cell>
          <cell r="F1001" t="str">
            <v>K</v>
          </cell>
          <cell r="G1001" t="str">
            <v>z</v>
          </cell>
          <cell r="H1001">
            <v>44963</v>
          </cell>
          <cell r="I1001" t="str">
            <v>MAR</v>
          </cell>
          <cell r="J1001" t="str">
            <v>APR</v>
          </cell>
          <cell r="L1001" t="str">
            <v>T</v>
          </cell>
          <cell r="O1001" t="str">
            <v>PD</v>
          </cell>
          <cell r="Q1001" t="str">
            <v>ZV-SPSD-4L</v>
          </cell>
          <cell r="R1001">
            <v>1</v>
          </cell>
          <cell r="T1001">
            <v>20</v>
          </cell>
        </row>
        <row r="1002">
          <cell r="B1002" t="str">
            <v>ZV-SSOSP-4A</v>
          </cell>
          <cell r="C1002" t="str">
            <v>Katarína Kajanová</v>
          </cell>
          <cell r="D1002">
            <v>918171096</v>
          </cell>
          <cell r="E1002" t="str">
            <v>katarinakajanova73@gmail.com</v>
          </cell>
          <cell r="F1002" t="str">
            <v>K</v>
          </cell>
          <cell r="G1002" t="str">
            <v>z</v>
          </cell>
          <cell r="H1002">
            <v>44963</v>
          </cell>
          <cell r="I1002" t="str">
            <v>MAJ</v>
          </cell>
          <cell r="J1002" t="str">
            <v>JUN</v>
          </cell>
          <cell r="K1002" t="str">
            <v>MAJ</v>
          </cell>
          <cell r="L1002" t="str">
            <v>T</v>
          </cell>
          <cell r="M1002" t="str">
            <v>MSB</v>
          </cell>
          <cell r="Q1002" t="str">
            <v>ZV-SSOSP-4A</v>
          </cell>
          <cell r="R1002">
            <v>1</v>
          </cell>
          <cell r="T1002">
            <v>20</v>
          </cell>
        </row>
        <row r="1003">
          <cell r="B1003" t="str">
            <v>ZV-SSUV-4A</v>
          </cell>
          <cell r="C1003" t="str">
            <v>Mária Kováčová</v>
          </cell>
          <cell r="D1003">
            <v>909158132</v>
          </cell>
          <cell r="E1003" t="str">
            <v>majakovacova132@gmail.com</v>
          </cell>
          <cell r="F1003" t="str">
            <v>K</v>
          </cell>
          <cell r="G1003" t="str">
            <v>z</v>
          </cell>
          <cell r="H1003">
            <v>44959</v>
          </cell>
          <cell r="I1003" t="str">
            <v>MAR</v>
          </cell>
          <cell r="J1003" t="str">
            <v>MAr</v>
          </cell>
          <cell r="K1003" t="str">
            <v>MAR</v>
          </cell>
          <cell r="L1003" t="str">
            <v>T</v>
          </cell>
          <cell r="M1003" t="str">
            <v>MSB</v>
          </cell>
          <cell r="Q1003" t="str">
            <v>ZV-SSUV-4A</v>
          </cell>
          <cell r="R1003">
            <v>1</v>
          </cell>
          <cell r="T1003">
            <v>20</v>
          </cell>
        </row>
        <row r="1004">
          <cell r="B1004" t="str">
            <v>ZV-SZS-4PSA</v>
          </cell>
          <cell r="C1004" t="str">
            <v>Vanesa Miháliková</v>
          </cell>
          <cell r="D1004">
            <v>903954981</v>
          </cell>
          <cell r="E1004" t="str">
            <v>vanss.0216@gmail.com</v>
          </cell>
          <cell r="F1004" t="str">
            <v>K</v>
          </cell>
          <cell r="G1004" t="str">
            <v>z</v>
          </cell>
          <cell r="H1004">
            <v>44959</v>
          </cell>
          <cell r="J1004" t="str">
            <v>MAj</v>
          </cell>
          <cell r="K1004" t="str">
            <v>APR</v>
          </cell>
          <cell r="L1004" t="str">
            <v>TABLO</v>
          </cell>
          <cell r="M1004" t="str">
            <v>MSB</v>
          </cell>
          <cell r="Q1004" t="str">
            <v>ZV-SZS-4PSA</v>
          </cell>
          <cell r="R1004">
            <v>1</v>
          </cell>
          <cell r="T1004">
            <v>20</v>
          </cell>
        </row>
        <row r="1005">
          <cell r="B1005" t="str">
            <v>ZV-SZS-4PSB</v>
          </cell>
          <cell r="C1005" t="str">
            <v>Kristína Bučková</v>
          </cell>
          <cell r="D1005">
            <v>907245208</v>
          </cell>
          <cell r="E1005" t="str">
            <v>kristina.markusova.buckova@gmail.com</v>
          </cell>
          <cell r="F1005" t="str">
            <v>K</v>
          </cell>
          <cell r="G1005" t="str">
            <v>z</v>
          </cell>
          <cell r="H1005">
            <v>44965</v>
          </cell>
          <cell r="I1005" t="str">
            <v>JUN</v>
          </cell>
          <cell r="J1005" t="str">
            <v>JUN</v>
          </cell>
          <cell r="K1005" t="str">
            <v>MAJ</v>
          </cell>
          <cell r="L1005" t="str">
            <v>T</v>
          </cell>
          <cell r="M1005" t="str">
            <v>MSB</v>
          </cell>
          <cell r="Q1005" t="str">
            <v>ZV-SZS-4PSB</v>
          </cell>
          <cell r="R1005">
            <v>1</v>
          </cell>
          <cell r="T1005">
            <v>20</v>
          </cell>
        </row>
        <row r="1006">
          <cell r="B1006" t="str">
            <v>ZV-TA-4B</v>
          </cell>
          <cell r="C1006" t="str">
            <v>Milan Sadovský</v>
          </cell>
          <cell r="D1006">
            <v>907260812</v>
          </cell>
          <cell r="E1006" t="str">
            <v>mincosadko@gmail.com</v>
          </cell>
          <cell r="F1006" t="str">
            <v>K</v>
          </cell>
          <cell r="G1006" t="str">
            <v>z</v>
          </cell>
          <cell r="H1006">
            <v>44965</v>
          </cell>
          <cell r="I1006" t="str">
            <v>MAJ</v>
          </cell>
          <cell r="J1006" t="str">
            <v>JUN</v>
          </cell>
          <cell r="L1006" t="str">
            <v>T</v>
          </cell>
          <cell r="M1006" t="str">
            <v>MSB</v>
          </cell>
          <cell r="N1006" t="str">
            <v>F_gergely</v>
          </cell>
          <cell r="Q1006" t="str">
            <v>ZV-TA-4B</v>
          </cell>
          <cell r="R1006">
            <v>1</v>
          </cell>
          <cell r="T1006">
            <v>20</v>
          </cell>
        </row>
        <row r="1007">
          <cell r="B1007" t="str">
            <v>ZV-TA-4B_2</v>
          </cell>
          <cell r="C1007" t="str">
            <v>Andrej Bystrianský</v>
          </cell>
          <cell r="D1007">
            <v>918573941</v>
          </cell>
          <cell r="E1007" t="str">
            <v>andrejbystriansky@azet.sk</v>
          </cell>
          <cell r="F1007" t="str">
            <v/>
          </cell>
          <cell r="G1007" t="str">
            <v/>
          </cell>
          <cell r="H1007">
            <v>45202</v>
          </cell>
          <cell r="I1007" t="str">
            <v>OKT</v>
          </cell>
          <cell r="L1007" t="str">
            <v>T</v>
          </cell>
          <cell r="M1007" t="str">
            <v>MSB</v>
          </cell>
          <cell r="N1007" t="str">
            <v>F_gergely</v>
          </cell>
          <cell r="Q1007" t="str">
            <v>ZV-TA-4B_2</v>
          </cell>
          <cell r="R1007">
            <v>1</v>
          </cell>
          <cell r="T1007">
            <v>20</v>
          </cell>
        </row>
        <row r="1008">
          <cell r="T1008">
            <v>0</v>
          </cell>
        </row>
        <row r="1009">
          <cell r="T1009">
            <v>0</v>
          </cell>
        </row>
        <row r="1010">
          <cell r="B1010" t="str">
            <v>BA-GMET-5AF (5r)</v>
          </cell>
          <cell r="C1010" t="str">
            <v>Kamila Farkašová</v>
          </cell>
          <cell r="D1010">
            <v>944091524</v>
          </cell>
          <cell r="E1010" t="str">
            <v>kamilafarkasova@post.cz</v>
          </cell>
          <cell r="F1010" t="str">
            <v>K</v>
          </cell>
          <cell r="G1010" t="str">
            <v>z</v>
          </cell>
          <cell r="H1010">
            <v>44994</v>
          </cell>
          <cell r="I1010" t="str">
            <v>MAJ</v>
          </cell>
          <cell r="J1010" t="str">
            <v>JUN</v>
          </cell>
          <cell r="L1010" t="str">
            <v>nechcu</v>
          </cell>
          <cell r="M1010" t="str">
            <v>MSB</v>
          </cell>
          <cell r="O1010" t="str">
            <v>2S</v>
          </cell>
          <cell r="Q1010" t="str">
            <v/>
          </cell>
          <cell r="R1010">
            <v>0</v>
          </cell>
          <cell r="T1010">
            <v>0</v>
          </cell>
        </row>
        <row r="1011">
          <cell r="B1011" t="str">
            <v>LC-SZS-4B</v>
          </cell>
          <cell r="C1011" t="str">
            <v>Emma Mališová</v>
          </cell>
          <cell r="D1011">
            <v>951728801</v>
          </cell>
          <cell r="E1011" t="str">
            <v>malisovaemma1@gmail.com</v>
          </cell>
          <cell r="F1011" t="str">
            <v>K</v>
          </cell>
          <cell r="G1011" t="str">
            <v>z</v>
          </cell>
          <cell r="H1011">
            <v>44977</v>
          </cell>
          <cell r="I1011" t="str">
            <v>APR</v>
          </cell>
          <cell r="J1011" t="str">
            <v>JUN</v>
          </cell>
          <cell r="L1011" t="str">
            <v>nechc</v>
          </cell>
          <cell r="M1011" t="str">
            <v>MSB</v>
          </cell>
          <cell r="Q1011" t="str">
            <v/>
          </cell>
          <cell r="R1011">
            <v>0</v>
          </cell>
          <cell r="T1011">
            <v>0</v>
          </cell>
        </row>
        <row r="1012">
          <cell r="B1012" t="str">
            <v>LC-SZS-4B</v>
          </cell>
          <cell r="C1012" t="str">
            <v>Samuel Vaculčiak</v>
          </cell>
          <cell r="D1012">
            <v>904316372</v>
          </cell>
          <cell r="E1012" t="str">
            <v>imsamosk@gmail.com</v>
          </cell>
          <cell r="F1012" t="str">
            <v>K</v>
          </cell>
          <cell r="G1012" t="str">
            <v>z</v>
          </cell>
          <cell r="L1012" t="str">
            <v>nechc</v>
          </cell>
          <cell r="M1012" t="str">
            <v>MSB</v>
          </cell>
          <cell r="Q1012" t="str">
            <v/>
          </cell>
          <cell r="R1012">
            <v>0</v>
          </cell>
          <cell r="T1012">
            <v>0</v>
          </cell>
        </row>
        <row r="1013">
          <cell r="B1013" t="str">
            <v>MA-GYM-OKT</v>
          </cell>
          <cell r="C1013" t="str">
            <v>Stella Stupňanová</v>
          </cell>
          <cell r="D1013">
            <v>944188107</v>
          </cell>
          <cell r="E1013" t="str">
            <v>stellastupnanova@gmail.com</v>
          </cell>
          <cell r="F1013" t="str">
            <v/>
          </cell>
          <cell r="G1013" t="str">
            <v>z</v>
          </cell>
          <cell r="H1013">
            <v>44964</v>
          </cell>
          <cell r="I1013" t="str">
            <v>MAJ</v>
          </cell>
          <cell r="J1013" t="str">
            <v>APR</v>
          </cell>
          <cell r="K1013" t="str">
            <v>APR</v>
          </cell>
          <cell r="L1013" t="str">
            <v>nechcu</v>
          </cell>
          <cell r="M1013" t="str">
            <v>MSB</v>
          </cell>
          <cell r="N1013" t="str">
            <v>F</v>
          </cell>
          <cell r="O1013" t="str">
            <v>2S</v>
          </cell>
          <cell r="Q1013" t="str">
            <v/>
          </cell>
          <cell r="R1013">
            <v>0</v>
          </cell>
          <cell r="T1013">
            <v>0</v>
          </cell>
        </row>
        <row r="1014">
          <cell r="B1014" t="str">
            <v>PP-GPDT-4B</v>
          </cell>
          <cell r="C1014" t="str">
            <v>Andrej Koščak</v>
          </cell>
          <cell r="D1014">
            <v>948100283</v>
          </cell>
          <cell r="E1014" t="str">
            <v>andrejkoscak5@gmail.com</v>
          </cell>
          <cell r="F1014" t="str">
            <v>K</v>
          </cell>
          <cell r="G1014" t="str">
            <v>z</v>
          </cell>
          <cell r="H1014">
            <v>44980</v>
          </cell>
          <cell r="I1014" t="str">
            <v>MAJ</v>
          </cell>
          <cell r="J1014" t="str">
            <v>JUN</v>
          </cell>
          <cell r="K1014" t="str">
            <v>MAJ</v>
          </cell>
          <cell r="L1014" t="str">
            <v>nechcu</v>
          </cell>
          <cell r="M1014" t="str">
            <v>MSB</v>
          </cell>
          <cell r="O1014" t="str">
            <v>PD</v>
          </cell>
          <cell r="Q1014" t="str">
            <v/>
          </cell>
          <cell r="R1014">
            <v>0</v>
          </cell>
          <cell r="T1014">
            <v>0</v>
          </cell>
        </row>
        <row r="1015">
          <cell r="B1015" t="str">
            <v>TV-SSOS-4P</v>
          </cell>
          <cell r="C1015" t="str">
            <v>Zuzana Sekletárová</v>
          </cell>
          <cell r="D1015">
            <v>948900639</v>
          </cell>
          <cell r="E1015" t="str">
            <v>zuzanasekletarova@gmail.com</v>
          </cell>
          <cell r="F1015" t="str">
            <v>K</v>
          </cell>
          <cell r="G1015" t="str">
            <v>z</v>
          </cell>
          <cell r="H1015">
            <v>45008</v>
          </cell>
          <cell r="I1015" t="str">
            <v>APR</v>
          </cell>
          <cell r="J1015" t="str">
            <v>APR</v>
          </cell>
          <cell r="K1015" t="str">
            <v>APR</v>
          </cell>
          <cell r="L1015" t="str">
            <v>nechcu</v>
          </cell>
          <cell r="M1015" t="str">
            <v>MSB</v>
          </cell>
          <cell r="O1015" t="str">
            <v>PD</v>
          </cell>
          <cell r="Q1015" t="str">
            <v/>
          </cell>
          <cell r="R1015">
            <v>0</v>
          </cell>
          <cell r="T1015">
            <v>0</v>
          </cell>
        </row>
        <row r="1016">
          <cell r="B1016" t="str">
            <v>BA-SZS-4AV/MAS</v>
          </cell>
          <cell r="C1016" t="str">
            <v>Lea Ambrová</v>
          </cell>
          <cell r="D1016">
            <v>908421233</v>
          </cell>
          <cell r="E1016" t="str">
            <v>leaambrova05@gmail.com</v>
          </cell>
          <cell r="F1016" t="str">
            <v>K</v>
          </cell>
          <cell r="G1016" t="str">
            <v>Z</v>
          </cell>
          <cell r="H1016">
            <v>44995</v>
          </cell>
          <cell r="I1016" t="str">
            <v>MAJ</v>
          </cell>
          <cell r="J1016" t="str">
            <v>JUL</v>
          </cell>
          <cell r="L1016" t="str">
            <v>nechcu</v>
          </cell>
          <cell r="Q1016" t="str">
            <v/>
          </cell>
          <cell r="R1016">
            <v>0</v>
          </cell>
          <cell r="T1016">
            <v>0</v>
          </cell>
        </row>
        <row r="1017">
          <cell r="B1017" t="str">
            <v>BB-OA-4A</v>
          </cell>
          <cell r="C1017" t="str">
            <v>Bronislava Krajňáková</v>
          </cell>
          <cell r="D1017">
            <v>904677258</v>
          </cell>
          <cell r="E1017" t="str">
            <v>krajnakova.bronka@gmail.com</v>
          </cell>
          <cell r="F1017" t="str">
            <v>K</v>
          </cell>
          <cell r="G1017" t="str">
            <v>z</v>
          </cell>
          <cell r="H1017">
            <v>44977</v>
          </cell>
          <cell r="I1017" t="str">
            <v>MAJ</v>
          </cell>
          <cell r="J1017" t="str">
            <v>JUN</v>
          </cell>
          <cell r="K1017" t="str">
            <v>MAJ</v>
          </cell>
          <cell r="L1017" t="str">
            <v>nechcu</v>
          </cell>
          <cell r="M1017" t="str">
            <v>MSB</v>
          </cell>
          <cell r="N1017" t="str">
            <v>F</v>
          </cell>
          <cell r="O1017" t="str">
            <v>2S</v>
          </cell>
          <cell r="Q1017" t="str">
            <v/>
          </cell>
          <cell r="R1017">
            <v>0</v>
          </cell>
          <cell r="T1017">
            <v>0</v>
          </cell>
        </row>
        <row r="1018">
          <cell r="B1018" t="str">
            <v>HC-SOS-4FD</v>
          </cell>
          <cell r="C1018" t="str">
            <v>Dajana Linhartová</v>
          </cell>
          <cell r="D1018">
            <v>948132971</v>
          </cell>
          <cell r="E1018" t="str">
            <v>dajanalinhartova@gmail.com</v>
          </cell>
          <cell r="F1018" t="str">
            <v>K</v>
          </cell>
          <cell r="G1018" t="str">
            <v>z</v>
          </cell>
          <cell r="H1018">
            <v>44998</v>
          </cell>
          <cell r="I1018" t="str">
            <v>JUN</v>
          </cell>
          <cell r="J1018" t="str">
            <v>JUL</v>
          </cell>
          <cell r="L1018" t="str">
            <v>nechcu</v>
          </cell>
          <cell r="Q1018" t="str">
            <v/>
          </cell>
          <cell r="R1018">
            <v>0</v>
          </cell>
          <cell r="T1018">
            <v>0</v>
          </cell>
        </row>
        <row r="1019">
          <cell r="B1019" t="str">
            <v>HE-GsvCaM-4AG</v>
          </cell>
          <cell r="C1019" t="str">
            <v>Bryan Kováč</v>
          </cell>
          <cell r="D1019">
            <v>908310793</v>
          </cell>
          <cell r="E1019" t="str">
            <v>bryankovac74@gmail.com</v>
          </cell>
          <cell r="F1019" t="str">
            <v>K</v>
          </cell>
          <cell r="G1019" t="str">
            <v>z</v>
          </cell>
          <cell r="H1019">
            <v>45009</v>
          </cell>
          <cell r="I1019" t="str">
            <v>JUN</v>
          </cell>
          <cell r="J1019" t="str">
            <v>JUN</v>
          </cell>
          <cell r="K1019" t="str">
            <v>MAJ</v>
          </cell>
          <cell r="L1019" t="str">
            <v>nechcu</v>
          </cell>
          <cell r="Q1019" t="str">
            <v/>
          </cell>
          <cell r="R1019">
            <v>0</v>
          </cell>
          <cell r="T1019">
            <v>0</v>
          </cell>
        </row>
        <row r="1020">
          <cell r="B1020" t="str">
            <v>KE-GES-5C (5r)</v>
          </cell>
          <cell r="C1020" t="str">
            <v>Daniel Takáč</v>
          </cell>
          <cell r="D1020">
            <v>908213884</v>
          </cell>
          <cell r="E1020" t="str">
            <v>danieltakac9@gmail.com</v>
          </cell>
          <cell r="F1020" t="str">
            <v>K</v>
          </cell>
          <cell r="G1020" t="str">
            <v>z</v>
          </cell>
          <cell r="H1020">
            <v>44986</v>
          </cell>
          <cell r="I1020" t="str">
            <v>JUN</v>
          </cell>
          <cell r="J1020" t="str">
            <v>SEP</v>
          </cell>
          <cell r="L1020" t="str">
            <v>nechcu</v>
          </cell>
          <cell r="M1020" t="str">
            <v>MSB</v>
          </cell>
          <cell r="Q1020" t="str">
            <v/>
          </cell>
          <cell r="R1020">
            <v>0</v>
          </cell>
          <cell r="T1020">
            <v>0</v>
          </cell>
        </row>
        <row r="1021">
          <cell r="B1021" t="str">
            <v>KE-GTA-4B</v>
          </cell>
          <cell r="C1021" t="str">
            <v>Bianka Sabolová</v>
          </cell>
          <cell r="D1021">
            <v>949578000</v>
          </cell>
          <cell r="E1021" t="str">
            <v>biankabiasabolova@gmail.com</v>
          </cell>
          <cell r="F1021" t="str">
            <v>K</v>
          </cell>
          <cell r="G1021" t="str">
            <v>z</v>
          </cell>
          <cell r="H1021">
            <v>44981</v>
          </cell>
          <cell r="I1021" t="str">
            <v>MAJ</v>
          </cell>
          <cell r="J1021" t="str">
            <v>JUN</v>
          </cell>
          <cell r="K1021" t="str">
            <v>MAJ</v>
          </cell>
          <cell r="L1021" t="str">
            <v>nechcu</v>
          </cell>
          <cell r="O1021" t="str">
            <v>PD</v>
          </cell>
          <cell r="Q1021" t="str">
            <v/>
          </cell>
          <cell r="R1021">
            <v>0</v>
          </cell>
          <cell r="T1021">
            <v>0</v>
          </cell>
        </row>
        <row r="1022">
          <cell r="B1022" t="str">
            <v>LM-EG-OKT</v>
          </cell>
          <cell r="C1022" t="str">
            <v>Tamara Kaliská</v>
          </cell>
          <cell r="D1022">
            <v>917830654</v>
          </cell>
          <cell r="E1022" t="str">
            <v>kaliskatamara@gmail.com</v>
          </cell>
          <cell r="F1022" t="str">
            <v>K</v>
          </cell>
          <cell r="G1022" t="str">
            <v>z</v>
          </cell>
          <cell r="H1022">
            <v>45194</v>
          </cell>
          <cell r="I1022" t="str">
            <v>SEP</v>
          </cell>
          <cell r="J1022" t="str">
            <v>OKT</v>
          </cell>
          <cell r="L1022" t="str">
            <v>nechcu</v>
          </cell>
          <cell r="M1022" t="str">
            <v>SB B</v>
          </cell>
          <cell r="Q1022" t="str">
            <v/>
          </cell>
          <cell r="R1022">
            <v>0</v>
          </cell>
          <cell r="T1022">
            <v>0</v>
          </cell>
        </row>
        <row r="1023">
          <cell r="B1023" t="str">
            <v>LM-EG-OKT</v>
          </cell>
          <cell r="C1023" t="str">
            <v>Peter Iglarčík</v>
          </cell>
          <cell r="D1023">
            <v>949251235</v>
          </cell>
          <cell r="E1023" t="str">
            <v>peto.iglarcik@gmail.com</v>
          </cell>
          <cell r="F1023" t="str">
            <v>K</v>
          </cell>
          <cell r="G1023" t="str">
            <v>z</v>
          </cell>
          <cell r="L1023" t="str">
            <v>nechcu</v>
          </cell>
          <cell r="Q1023" t="str">
            <v/>
          </cell>
          <cell r="R1023">
            <v>0</v>
          </cell>
          <cell r="T1023">
            <v>0</v>
          </cell>
        </row>
        <row r="1024">
          <cell r="B1024" t="str">
            <v>NO-GAB-4A</v>
          </cell>
          <cell r="C1024" t="str">
            <v>Terka Parížeková</v>
          </cell>
          <cell r="D1024">
            <v>902797007</v>
          </cell>
          <cell r="E1024" t="str">
            <v>tereziaparizekova@gmail.com</v>
          </cell>
          <cell r="F1024" t="str">
            <v>K</v>
          </cell>
          <cell r="G1024" t="str">
            <v>z</v>
          </cell>
          <cell r="H1024">
            <v>45019</v>
          </cell>
          <cell r="J1024" t="str">
            <v>SEP</v>
          </cell>
          <cell r="K1024" t="str">
            <v>SEP</v>
          </cell>
          <cell r="L1024" t="str">
            <v>nechcu</v>
          </cell>
          <cell r="M1024" t="str">
            <v>MSB</v>
          </cell>
          <cell r="Q1024" t="str">
            <v/>
          </cell>
          <cell r="R1024">
            <v>0</v>
          </cell>
          <cell r="T1024">
            <v>0</v>
          </cell>
        </row>
        <row r="1025">
          <cell r="B1025" t="str">
            <v>SNV-GS-4A</v>
          </cell>
          <cell r="C1025" t="str">
            <v>Adriana Takáčová</v>
          </cell>
          <cell r="D1025">
            <v>902528334</v>
          </cell>
          <cell r="E1025" t="str">
            <v>adrianka2305@gmail.com</v>
          </cell>
          <cell r="F1025" t="str">
            <v>K</v>
          </cell>
          <cell r="G1025" t="str">
            <v>z</v>
          </cell>
          <cell r="H1025">
            <v>44965</v>
          </cell>
          <cell r="I1025" t="str">
            <v>MAJ</v>
          </cell>
          <cell r="J1025" t="str">
            <v>JUN</v>
          </cell>
          <cell r="K1025" t="str">
            <v>JUN</v>
          </cell>
          <cell r="L1025" t="str">
            <v>nechcu</v>
          </cell>
          <cell r="M1025" t="str">
            <v>MSB</v>
          </cell>
          <cell r="N1025" t="str">
            <v>F_peto</v>
          </cell>
          <cell r="O1025" t="str">
            <v>2S</v>
          </cell>
          <cell r="Q1025" t="str">
            <v/>
          </cell>
          <cell r="R1025">
            <v>0</v>
          </cell>
          <cell r="T1025">
            <v>0</v>
          </cell>
        </row>
        <row r="1026">
          <cell r="B1026" t="str">
            <v>SNV-GS-4B</v>
          </cell>
          <cell r="C1026" t="str">
            <v>Bruno Labuda</v>
          </cell>
          <cell r="D1026">
            <v>902603227</v>
          </cell>
          <cell r="E1026" t="str">
            <v>brunolabuda@gmail.com</v>
          </cell>
          <cell r="F1026" t="str">
            <v>K</v>
          </cell>
          <cell r="G1026" t="str">
            <v>z</v>
          </cell>
          <cell r="H1026">
            <v>44985</v>
          </cell>
          <cell r="I1026" t="str">
            <v>JUN</v>
          </cell>
          <cell r="J1026" t="str">
            <v>JUL</v>
          </cell>
          <cell r="L1026" t="str">
            <v>nechcu</v>
          </cell>
          <cell r="M1026" t="str">
            <v>MSB</v>
          </cell>
          <cell r="N1026" t="str">
            <v>F_peto</v>
          </cell>
          <cell r="Q1026" t="str">
            <v/>
          </cell>
          <cell r="R1026">
            <v>0</v>
          </cell>
          <cell r="T1026">
            <v>0</v>
          </cell>
        </row>
        <row r="1027">
          <cell r="B1027" t="str">
            <v>SNV-GS-4B</v>
          </cell>
          <cell r="C1027" t="str">
            <v>Sven Fischer</v>
          </cell>
          <cell r="D1027">
            <v>902107677</v>
          </cell>
          <cell r="E1027" t="str">
            <v>sven2fischer8@gmail.com</v>
          </cell>
          <cell r="F1027" t="str">
            <v>K</v>
          </cell>
          <cell r="G1027" t="str">
            <v>z</v>
          </cell>
          <cell r="H1027">
            <v>44985</v>
          </cell>
          <cell r="L1027" t="str">
            <v>nechcu</v>
          </cell>
          <cell r="Q1027" t="str">
            <v/>
          </cell>
          <cell r="R1027">
            <v>0</v>
          </cell>
          <cell r="T1027">
            <v>0</v>
          </cell>
        </row>
        <row r="1028">
          <cell r="B1028" t="str">
            <v>TIS-EG-5B (5r)</v>
          </cell>
          <cell r="C1028" t="str">
            <v>Denis Dovala</v>
          </cell>
          <cell r="D1028">
            <v>904839140</v>
          </cell>
          <cell r="E1028" t="str">
            <v xml:space="preserve">denis.dovala@gmail.com					</v>
          </cell>
          <cell r="F1028" t="str">
            <v>K</v>
          </cell>
          <cell r="G1028" t="str">
            <v>z</v>
          </cell>
          <cell r="H1028">
            <v>44995</v>
          </cell>
          <cell r="I1028" t="str">
            <v>MAR</v>
          </cell>
          <cell r="J1028" t="str">
            <v>MAR</v>
          </cell>
          <cell r="K1028" t="str">
            <v>MAR</v>
          </cell>
          <cell r="L1028" t="str">
            <v>nechcu</v>
          </cell>
          <cell r="Q1028" t="str">
            <v/>
          </cell>
          <cell r="R1028">
            <v>0</v>
          </cell>
          <cell r="T1028">
            <v>0</v>
          </cell>
        </row>
        <row r="1029">
          <cell r="B1029" t="str">
            <v>ZV-SOSD-4A</v>
          </cell>
          <cell r="C1029" t="str">
            <v>Samuel Belko</v>
          </cell>
          <cell r="D1029">
            <v>910476055</v>
          </cell>
          <cell r="E1029" t="str">
            <v>samo.belko147@gmail.com</v>
          </cell>
          <cell r="F1029" t="str">
            <v>K</v>
          </cell>
          <cell r="G1029" t="str">
            <v>z</v>
          </cell>
          <cell r="H1029">
            <v>44960</v>
          </cell>
          <cell r="I1029" t="str">
            <v>MAJ</v>
          </cell>
          <cell r="J1029" t="str">
            <v>Jun</v>
          </cell>
          <cell r="K1029" t="str">
            <v>MAJ</v>
          </cell>
          <cell r="L1029" t="str">
            <v>nechcu</v>
          </cell>
          <cell r="M1029" t="str">
            <v>SB A</v>
          </cell>
          <cell r="O1029" t="str">
            <v>PD</v>
          </cell>
          <cell r="Q1029" t="str">
            <v/>
          </cell>
          <cell r="R1029">
            <v>0</v>
          </cell>
          <cell r="T1029">
            <v>0</v>
          </cell>
        </row>
        <row r="1030">
          <cell r="B1030" t="str">
            <v>ZV-SOSD-4TCM</v>
          </cell>
          <cell r="C1030" t="str">
            <v>Michal Búchal</v>
          </cell>
          <cell r="D1030">
            <v>904015951</v>
          </cell>
          <cell r="E1030" t="str">
            <v>michalbuch001@gmail.com</v>
          </cell>
          <cell r="F1030" t="str">
            <v>K</v>
          </cell>
          <cell r="G1030" t="str">
            <v>z</v>
          </cell>
          <cell r="H1030">
            <v>44966</v>
          </cell>
          <cell r="I1030" t="str">
            <v>JUN</v>
          </cell>
          <cell r="J1030" t="str">
            <v>JUL</v>
          </cell>
          <cell r="L1030" t="str">
            <v>nechcu</v>
          </cell>
          <cell r="M1030" t="str">
            <v>MSB</v>
          </cell>
          <cell r="O1030" t="str">
            <v>PD</v>
          </cell>
          <cell r="Q1030" t="str">
            <v/>
          </cell>
          <cell r="R1030">
            <v>0</v>
          </cell>
          <cell r="T1030">
            <v>0</v>
          </cell>
        </row>
        <row r="1033">
          <cell r="B1033" t="str">
            <v>BA-1SG-Gems</v>
          </cell>
          <cell r="C1033" t="str">
            <v>Emma Kaššáková</v>
          </cell>
          <cell r="D1033">
            <v>948494824</v>
          </cell>
          <cell r="E1033" t="str">
            <v>ekassak@gmail.com</v>
          </cell>
          <cell r="F1033" t="str">
            <v/>
          </cell>
          <cell r="G1033" t="str">
            <v/>
          </cell>
          <cell r="I1033" t="str">
            <v>SEP</v>
          </cell>
          <cell r="J1033" t="str">
            <v>SEP</v>
          </cell>
          <cell r="Q1033" t="str">
            <v/>
          </cell>
          <cell r="R1033">
            <v>0</v>
          </cell>
          <cell r="T1033">
            <v>0</v>
          </cell>
        </row>
        <row r="1034">
          <cell r="B1034" t="str">
            <v>BA-1SG-Upgrades</v>
          </cell>
          <cell r="C1034" t="str">
            <v>Alexandra Herdová</v>
          </cell>
          <cell r="D1034">
            <v>917777158</v>
          </cell>
          <cell r="E1034" t="str">
            <v>saska.herdova@gmail.com</v>
          </cell>
          <cell r="F1034" t="str">
            <v>K</v>
          </cell>
          <cell r="G1034" t="str">
            <v/>
          </cell>
          <cell r="J1034" t="str">
            <v>SEP</v>
          </cell>
          <cell r="Q1034" t="str">
            <v/>
          </cell>
          <cell r="R1034">
            <v>0</v>
          </cell>
          <cell r="T1034">
            <v>0</v>
          </cell>
        </row>
        <row r="1035">
          <cell r="B1035" t="str">
            <v>BA-ADLERKA-4B</v>
          </cell>
          <cell r="C1035" t="str">
            <v>Adam Potfaj</v>
          </cell>
          <cell r="D1035">
            <v>948044678</v>
          </cell>
          <cell r="E1035" t="str">
            <v xml:space="preserve">potfajova.marianna10@gmail.com										</v>
          </cell>
          <cell r="F1035" t="str">
            <v/>
          </cell>
          <cell r="G1035" t="str">
            <v>z</v>
          </cell>
          <cell r="H1035">
            <v>45217</v>
          </cell>
          <cell r="I1035" t="str">
            <v>OKT</v>
          </cell>
          <cell r="J1035" t="str">
            <v>JUL</v>
          </cell>
          <cell r="K1035" t="str">
            <v>OKT</v>
          </cell>
          <cell r="Q1035" t="str">
            <v/>
          </cell>
          <cell r="R1035">
            <v>0</v>
          </cell>
          <cell r="T1035">
            <v>0</v>
          </cell>
        </row>
        <row r="1036">
          <cell r="B1036" t="str">
            <v>BA-BISB</v>
          </cell>
          <cell r="C1036" t="str">
            <v>Ivan Pivník</v>
          </cell>
          <cell r="D1036">
            <v>905247000</v>
          </cell>
          <cell r="E1036" t="str">
            <v>orders@bisb.sk</v>
          </cell>
          <cell r="F1036" t="str">
            <v/>
          </cell>
          <cell r="G1036" t="str">
            <v/>
          </cell>
          <cell r="H1036">
            <v>45198</v>
          </cell>
          <cell r="I1036" t="str">
            <v>SEP</v>
          </cell>
          <cell r="J1036" t="str">
            <v>SEP</v>
          </cell>
          <cell r="Q1036" t="str">
            <v/>
          </cell>
          <cell r="R1036">
            <v>0</v>
          </cell>
          <cell r="T1036">
            <v>0</v>
          </cell>
        </row>
        <row r="1037">
          <cell r="B1037" t="str">
            <v>BA-CAMBRIDGE-13MB</v>
          </cell>
          <cell r="C1037" t="str">
            <v>Lilian Lužinská</v>
          </cell>
          <cell r="D1037">
            <v>911778178</v>
          </cell>
          <cell r="E1037" t="str">
            <v>lilly.luzinska@gmail.com</v>
          </cell>
          <cell r="F1037" t="str">
            <v/>
          </cell>
          <cell r="G1037" t="str">
            <v/>
          </cell>
          <cell r="I1037" t="str">
            <v>=</v>
          </cell>
          <cell r="J1037" t="str">
            <v>JUL</v>
          </cell>
          <cell r="K1037" t="str">
            <v>JUN</v>
          </cell>
          <cell r="Q1037" t="str">
            <v/>
          </cell>
          <cell r="R1037">
            <v>0</v>
          </cell>
          <cell r="T1037">
            <v>0</v>
          </cell>
        </row>
        <row r="1038">
          <cell r="B1038" t="str">
            <v>BA-CSOSE-4GDME</v>
          </cell>
          <cell r="C1038" t="str">
            <v>Martin Jaďud</v>
          </cell>
          <cell r="D1038">
            <v>915115733</v>
          </cell>
          <cell r="E1038" t="str">
            <v>mechanikelektrotechnika@gmail.com</v>
          </cell>
          <cell r="F1038" t="str">
            <v/>
          </cell>
          <cell r="G1038" t="str">
            <v/>
          </cell>
          <cell r="I1038" t="str">
            <v>=</v>
          </cell>
          <cell r="J1038" t="str">
            <v>MAJ</v>
          </cell>
          <cell r="Q1038" t="str">
            <v/>
          </cell>
          <cell r="R1038">
            <v>0</v>
          </cell>
          <cell r="T1038">
            <v>0</v>
          </cell>
        </row>
        <row r="1039">
          <cell r="B1039" t="str">
            <v>BA-EL-5A (5r)</v>
          </cell>
          <cell r="C1039" t="str">
            <v>Viktória Yatsenyak</v>
          </cell>
          <cell r="D1039">
            <v>902453487</v>
          </cell>
          <cell r="E1039" t="str">
            <v>viki.yatsenyak@gmail.com</v>
          </cell>
          <cell r="F1039" t="str">
            <v>K</v>
          </cell>
          <cell r="G1039" t="str">
            <v/>
          </cell>
          <cell r="I1039" t="str">
            <v>=</v>
          </cell>
          <cell r="J1039" t="str">
            <v>JUN</v>
          </cell>
          <cell r="Q1039" t="str">
            <v/>
          </cell>
          <cell r="R1039">
            <v>0</v>
          </cell>
          <cell r="T1039">
            <v>0</v>
          </cell>
        </row>
        <row r="1040">
          <cell r="B1040" t="str">
            <v>BA-FAJNORKA-4A</v>
          </cell>
          <cell r="C1040" t="str">
            <v>Radoslav Zaťko</v>
          </cell>
          <cell r="D1040">
            <v>908464039</v>
          </cell>
          <cell r="E1040" t="str">
            <v>madujas2@gmail.com</v>
          </cell>
          <cell r="F1040" t="str">
            <v/>
          </cell>
          <cell r="G1040" t="str">
            <v/>
          </cell>
          <cell r="I1040" t="str">
            <v>=</v>
          </cell>
          <cell r="J1040" t="str">
            <v>AUG</v>
          </cell>
          <cell r="K1040" t="str">
            <v>JUL</v>
          </cell>
          <cell r="Q1040" t="str">
            <v/>
          </cell>
          <cell r="R1040">
            <v>0</v>
          </cell>
          <cell r="T1040">
            <v>0</v>
          </cell>
        </row>
        <row r="1041">
          <cell r="B1041" t="str">
            <v>BA-FAJNORKA-4B</v>
          </cell>
          <cell r="C1041" t="str">
            <v>Matej Víglaský</v>
          </cell>
          <cell r="D1041">
            <v>948501245</v>
          </cell>
          <cell r="E1041" t="str">
            <v>viglasky.matej@gmail.com</v>
          </cell>
          <cell r="F1041" t="str">
            <v/>
          </cell>
          <cell r="G1041" t="str">
            <v/>
          </cell>
          <cell r="J1041" t="str">
            <v>SEP</v>
          </cell>
          <cell r="Q1041" t="str">
            <v/>
          </cell>
          <cell r="R1041">
            <v>0</v>
          </cell>
          <cell r="T1041">
            <v>0</v>
          </cell>
        </row>
        <row r="1042">
          <cell r="B1042" t="str">
            <v>BA-GAMCA-4A</v>
          </cell>
          <cell r="C1042" t="str">
            <v>Miroslava Pokorná</v>
          </cell>
          <cell r="D1042">
            <v>944096280</v>
          </cell>
          <cell r="E1042" t="str">
            <v>mirkapokorna67@gmail.com</v>
          </cell>
          <cell r="F1042" t="str">
            <v>K</v>
          </cell>
          <cell r="G1042" t="str">
            <v/>
          </cell>
          <cell r="J1042" t="str">
            <v>OKT</v>
          </cell>
          <cell r="K1042" t="str">
            <v>OKT</v>
          </cell>
          <cell r="Q1042" t="str">
            <v/>
          </cell>
          <cell r="R1042">
            <v>0</v>
          </cell>
          <cell r="T1042">
            <v>0</v>
          </cell>
        </row>
        <row r="1043">
          <cell r="B1043" t="str">
            <v>BA-GBACH-8OA</v>
          </cell>
          <cell r="C1043" t="str">
            <v>Veronika Bíliková</v>
          </cell>
          <cell r="D1043">
            <v>908497982</v>
          </cell>
          <cell r="E1043" t="str">
            <v>veronika.bilikova@vdp.sk</v>
          </cell>
          <cell r="F1043" t="str">
            <v>K</v>
          </cell>
          <cell r="G1043" t="str">
            <v>z</v>
          </cell>
          <cell r="H1043">
            <v>45103</v>
          </cell>
          <cell r="I1043" t="str">
            <v>JUN</v>
          </cell>
          <cell r="J1043" t="str">
            <v>JUL</v>
          </cell>
          <cell r="Q1043" t="str">
            <v/>
          </cell>
          <cell r="R1043">
            <v>0</v>
          </cell>
          <cell r="T1043">
            <v>0</v>
          </cell>
        </row>
        <row r="1044">
          <cell r="B1044" t="str">
            <v>BA-GBIL-5AA</v>
          </cell>
          <cell r="C1044" t="str">
            <v>Linda Adamcová</v>
          </cell>
          <cell r="D1044">
            <v>944212029</v>
          </cell>
          <cell r="E1044" t="str">
            <v>lindada.2004@gmail.com</v>
          </cell>
          <cell r="F1044" t="str">
            <v/>
          </cell>
          <cell r="G1044" t="str">
            <v/>
          </cell>
          <cell r="H1044" t="str">
            <v>nechcu</v>
          </cell>
          <cell r="I1044" t="str">
            <v>=</v>
          </cell>
          <cell r="J1044" t="str">
            <v>AUG</v>
          </cell>
          <cell r="K1044" t="str">
            <v>AUG</v>
          </cell>
          <cell r="Q1044" t="str">
            <v/>
          </cell>
          <cell r="R1044">
            <v>0</v>
          </cell>
          <cell r="T1044">
            <v>0</v>
          </cell>
        </row>
        <row r="1045">
          <cell r="B1045" t="str">
            <v>BA-GBIL-OKT A</v>
          </cell>
          <cell r="C1045" t="str">
            <v>Eva Figeľová</v>
          </cell>
          <cell r="D1045">
            <v>917206746</v>
          </cell>
          <cell r="E1045" t="str">
            <v>figelova.eva@gmail.com</v>
          </cell>
          <cell r="F1045" t="str">
            <v/>
          </cell>
          <cell r="G1045" t="str">
            <v/>
          </cell>
          <cell r="H1045">
            <v>45215</v>
          </cell>
          <cell r="I1045" t="str">
            <v>OKT</v>
          </cell>
          <cell r="J1045" t="str">
            <v>OKT</v>
          </cell>
          <cell r="K1045" t="str">
            <v>OKT</v>
          </cell>
          <cell r="Q1045" t="str">
            <v/>
          </cell>
          <cell r="R1045">
            <v>0</v>
          </cell>
          <cell r="T1045">
            <v>0</v>
          </cell>
        </row>
        <row r="1046">
          <cell r="B1046" t="str">
            <v>BA-GBIL-OKT B</v>
          </cell>
          <cell r="C1046" t="str">
            <v>Hana Stoláriková</v>
          </cell>
          <cell r="D1046">
            <v>902685432</v>
          </cell>
          <cell r="E1046" t="str">
            <v>hanastolarik@gmail.com</v>
          </cell>
          <cell r="F1046" t="str">
            <v/>
          </cell>
          <cell r="G1046" t="str">
            <v>z</v>
          </cell>
          <cell r="H1046">
            <v>45200</v>
          </cell>
          <cell r="I1046" t="str">
            <v>OKT</v>
          </cell>
          <cell r="Q1046" t="str">
            <v/>
          </cell>
          <cell r="R1046">
            <v>0</v>
          </cell>
          <cell r="T1046">
            <v>0</v>
          </cell>
        </row>
        <row r="1047">
          <cell r="B1047" t="str">
            <v>BA-GFGL-OKT</v>
          </cell>
          <cell r="C1047" t="str">
            <v>Nina Alexandra Fedáková</v>
          </cell>
          <cell r="D1047">
            <v>904630647</v>
          </cell>
          <cell r="E1047" t="str">
            <v>fedakova.ninka@gmail.com</v>
          </cell>
          <cell r="F1047" t="str">
            <v/>
          </cell>
          <cell r="G1047" t="str">
            <v>z</v>
          </cell>
          <cell r="I1047" t="str">
            <v>MAj</v>
          </cell>
          <cell r="J1047" t="str">
            <v>JUn</v>
          </cell>
          <cell r="K1047" t="str">
            <v>MAJ</v>
          </cell>
          <cell r="Q1047" t="str">
            <v/>
          </cell>
          <cell r="R1047">
            <v>0</v>
          </cell>
          <cell r="T1047">
            <v>0</v>
          </cell>
        </row>
        <row r="1048">
          <cell r="B1048" t="str">
            <v>BA-GHUB-4A</v>
          </cell>
          <cell r="C1048" t="str">
            <v>Sabína Hudaková</v>
          </cell>
          <cell r="D1048">
            <v>915430231</v>
          </cell>
          <cell r="E1048" t="str">
            <v>sabihudakova22@gmail.com</v>
          </cell>
          <cell r="F1048" t="str">
            <v>K</v>
          </cell>
          <cell r="G1048" t="str">
            <v>z</v>
          </cell>
          <cell r="H1048">
            <v>44994</v>
          </cell>
          <cell r="I1048" t="str">
            <v>MAJ</v>
          </cell>
          <cell r="J1048" t="str">
            <v>MAJ</v>
          </cell>
          <cell r="M1048" t="str">
            <v>MSB</v>
          </cell>
          <cell r="N1048" t="str">
            <v>F</v>
          </cell>
          <cell r="Q1048" t="str">
            <v/>
          </cell>
          <cell r="R1048">
            <v>0</v>
          </cell>
          <cell r="T1048">
            <v>0</v>
          </cell>
        </row>
        <row r="1049">
          <cell r="B1049" t="str">
            <v>BA-GHUB-5AB (5r)</v>
          </cell>
          <cell r="C1049" t="str">
            <v>Hana Burianová</v>
          </cell>
          <cell r="D1049">
            <v>917347729</v>
          </cell>
          <cell r="E1049" t="str">
            <v>burianova.hana19@gmail.com</v>
          </cell>
          <cell r="F1049" t="str">
            <v/>
          </cell>
          <cell r="G1049" t="str">
            <v/>
          </cell>
          <cell r="I1049" t="str">
            <v>=</v>
          </cell>
          <cell r="J1049" t="str">
            <v>APR</v>
          </cell>
          <cell r="Q1049" t="str">
            <v/>
          </cell>
          <cell r="R1049">
            <v>0</v>
          </cell>
          <cell r="T1049">
            <v>0</v>
          </cell>
        </row>
        <row r="1050">
          <cell r="B1050" t="str">
            <v>BA-GIH-4B</v>
          </cell>
          <cell r="C1050" t="str">
            <v>Miriam Vaňová</v>
          </cell>
          <cell r="D1050">
            <v>948468903</v>
          </cell>
          <cell r="E1050" t="str">
            <v>mimivanova93@gmail.com</v>
          </cell>
          <cell r="F1050" t="str">
            <v/>
          </cell>
          <cell r="G1050" t="str">
            <v>z</v>
          </cell>
          <cell r="H1050">
            <v>45182</v>
          </cell>
          <cell r="I1050" t="str">
            <v>SEP</v>
          </cell>
          <cell r="J1050" t="str">
            <v>SEP</v>
          </cell>
          <cell r="Q1050" t="str">
            <v/>
          </cell>
          <cell r="R1050">
            <v>0</v>
          </cell>
          <cell r="T1050">
            <v>0</v>
          </cell>
        </row>
        <row r="1051">
          <cell r="B1051" t="str">
            <v>BA-GIH-5AR (5r)</v>
          </cell>
          <cell r="C1051" t="str">
            <v>Ester Solárová</v>
          </cell>
          <cell r="D1051">
            <v>948297187</v>
          </cell>
          <cell r="E1051" t="str">
            <v>ester.solarova@gmail.com</v>
          </cell>
          <cell r="F1051" t="str">
            <v>K</v>
          </cell>
          <cell r="G1051" t="str">
            <v>z</v>
          </cell>
          <cell r="H1051">
            <v>45000</v>
          </cell>
          <cell r="I1051" t="str">
            <v>MAJ</v>
          </cell>
          <cell r="J1051" t="str">
            <v>JUN</v>
          </cell>
          <cell r="K1051" t="str">
            <v>MAJ</v>
          </cell>
          <cell r="M1051" t="str">
            <v>SB A</v>
          </cell>
          <cell r="Q1051" t="str">
            <v/>
          </cell>
          <cell r="R1051">
            <v>0</v>
          </cell>
          <cell r="T1051">
            <v>0</v>
          </cell>
        </row>
        <row r="1052">
          <cell r="B1052" t="str">
            <v>BA-GLS-4A</v>
          </cell>
          <cell r="C1052" t="str">
            <v>Katka Zrubeková</v>
          </cell>
          <cell r="D1052">
            <v>949466462</v>
          </cell>
          <cell r="E1052" t="str">
            <v>katka.zrubekova@gmail.com</v>
          </cell>
          <cell r="F1052" t="str">
            <v/>
          </cell>
          <cell r="G1052" t="str">
            <v/>
          </cell>
          <cell r="J1052" t="str">
            <v>SEP</v>
          </cell>
          <cell r="Q1052" t="str">
            <v/>
          </cell>
          <cell r="R1052">
            <v>0</v>
          </cell>
          <cell r="T1052">
            <v>0</v>
          </cell>
        </row>
        <row r="1053">
          <cell r="B1053" t="str">
            <v>BA-GLS-OKT B</v>
          </cell>
          <cell r="C1053" t="str">
            <v>Sofia Lahová</v>
          </cell>
          <cell r="D1053">
            <v>907695636</v>
          </cell>
          <cell r="E1053" t="str">
            <v>sofialahova@gmail.com</v>
          </cell>
          <cell r="F1053" t="str">
            <v/>
          </cell>
          <cell r="G1053" t="str">
            <v/>
          </cell>
          <cell r="H1053">
            <v>45201</v>
          </cell>
          <cell r="I1053" t="str">
            <v>OKT</v>
          </cell>
          <cell r="J1053" t="str">
            <v>SEP</v>
          </cell>
          <cell r="Q1053" t="str">
            <v/>
          </cell>
          <cell r="R1053">
            <v>0</v>
          </cell>
          <cell r="T1053">
            <v>0</v>
          </cell>
        </row>
        <row r="1054">
          <cell r="B1054" t="str">
            <v>BA-GMA-4A</v>
          </cell>
          <cell r="C1054" t="str">
            <v>Kristína Motešická</v>
          </cell>
          <cell r="D1054">
            <v>940284203</v>
          </cell>
          <cell r="E1054" t="str">
            <v>kikamotesicka@gmail.com</v>
          </cell>
          <cell r="F1054" t="str">
            <v>K</v>
          </cell>
          <cell r="G1054" t="str">
            <v>z</v>
          </cell>
          <cell r="H1054">
            <v>44995</v>
          </cell>
          <cell r="I1054" t="str">
            <v>MAj</v>
          </cell>
          <cell r="J1054" t="str">
            <v>JUN</v>
          </cell>
          <cell r="K1054" t="str">
            <v>MAJ</v>
          </cell>
          <cell r="M1054" t="str">
            <v>MSb</v>
          </cell>
          <cell r="O1054" t="str">
            <v>2S</v>
          </cell>
          <cell r="Q1054" t="str">
            <v/>
          </cell>
          <cell r="R1054">
            <v>0</v>
          </cell>
          <cell r="T1054">
            <v>0</v>
          </cell>
        </row>
        <row r="1055">
          <cell r="B1055" t="str">
            <v>BA-GMA-OKT</v>
          </cell>
          <cell r="C1055" t="str">
            <v>Sylvia Lenczová</v>
          </cell>
          <cell r="D1055">
            <v>948151622</v>
          </cell>
          <cell r="E1055" t="str">
            <v>sylvia.lencz@gmail.com</v>
          </cell>
          <cell r="F1055" t="str">
            <v>K</v>
          </cell>
          <cell r="G1055" t="str">
            <v/>
          </cell>
          <cell r="H1055">
            <v>45000</v>
          </cell>
          <cell r="I1055" t="str">
            <v>=</v>
          </cell>
          <cell r="J1055" t="str">
            <v>MAJ</v>
          </cell>
          <cell r="Q1055" t="str">
            <v/>
          </cell>
          <cell r="R1055">
            <v>0</v>
          </cell>
          <cell r="T1055">
            <v>0</v>
          </cell>
        </row>
        <row r="1056">
          <cell r="B1056" t="str">
            <v>BA-GMET-4A</v>
          </cell>
          <cell r="C1056" t="str">
            <v>Ela Čederlová</v>
          </cell>
          <cell r="D1056">
            <v>948247424</v>
          </cell>
          <cell r="E1056" t="str">
            <v>cederlovaela@gmail.com</v>
          </cell>
          <cell r="F1056" t="str">
            <v>K</v>
          </cell>
          <cell r="G1056" t="str">
            <v>z</v>
          </cell>
          <cell r="H1056">
            <v>45195</v>
          </cell>
          <cell r="I1056" t="str">
            <v>SEP</v>
          </cell>
          <cell r="J1056" t="str">
            <v>SEP</v>
          </cell>
          <cell r="N1056" t="str">
            <v>F</v>
          </cell>
          <cell r="Q1056" t="str">
            <v/>
          </cell>
          <cell r="R1056">
            <v>0</v>
          </cell>
          <cell r="T1056">
            <v>0</v>
          </cell>
        </row>
        <row r="1057">
          <cell r="B1057" t="str">
            <v>BA-GMET-4B</v>
          </cell>
          <cell r="C1057" t="str">
            <v>Kristína Buková</v>
          </cell>
          <cell r="D1057">
            <v>949400420</v>
          </cell>
          <cell r="E1057" t="str">
            <v>kristinabukova4@gmail.com</v>
          </cell>
          <cell r="F1057" t="str">
            <v>K</v>
          </cell>
          <cell r="G1057" t="str">
            <v>z</v>
          </cell>
          <cell r="H1057">
            <v>44998</v>
          </cell>
          <cell r="I1057" t="str">
            <v>MAj</v>
          </cell>
          <cell r="J1057" t="str">
            <v>JUN</v>
          </cell>
          <cell r="N1057" t="str">
            <v>F</v>
          </cell>
          <cell r="Q1057" t="str">
            <v/>
          </cell>
          <cell r="R1057">
            <v>0</v>
          </cell>
          <cell r="T1057">
            <v>0</v>
          </cell>
        </row>
        <row r="1058">
          <cell r="B1058" t="str">
            <v>BA-GMET-4C</v>
          </cell>
          <cell r="C1058" t="str">
            <v>Nikol Judinyová</v>
          </cell>
          <cell r="D1058">
            <v>908144888</v>
          </cell>
          <cell r="E1058" t="str">
            <v>nikol.judinyova@gmail.com</v>
          </cell>
          <cell r="F1058" t="str">
            <v/>
          </cell>
          <cell r="G1058" t="str">
            <v>z</v>
          </cell>
          <cell r="H1058">
            <v>44965</v>
          </cell>
          <cell r="I1058" t="str">
            <v>MAR</v>
          </cell>
          <cell r="J1058" t="str">
            <v>MAR</v>
          </cell>
          <cell r="K1058" t="str">
            <v>MAR</v>
          </cell>
          <cell r="M1058" t="str">
            <v>MSB</v>
          </cell>
          <cell r="Q1058" t="str">
            <v/>
          </cell>
          <cell r="R1058">
            <v>0</v>
          </cell>
          <cell r="T1058">
            <v>0</v>
          </cell>
        </row>
        <row r="1059">
          <cell r="B1059" t="str">
            <v>BA-GMET-5BF (5r)</v>
          </cell>
          <cell r="C1059" t="str">
            <v>Rebeka Almanová</v>
          </cell>
          <cell r="D1059">
            <v>944738876</v>
          </cell>
          <cell r="E1059" t="str">
            <v>ralmanova.33@gmail.com</v>
          </cell>
          <cell r="F1059" t="str">
            <v/>
          </cell>
          <cell r="G1059" t="str">
            <v/>
          </cell>
          <cell r="I1059" t="str">
            <v>=</v>
          </cell>
          <cell r="J1059" t="str">
            <v>OKT</v>
          </cell>
          <cell r="Q1059" t="str">
            <v/>
          </cell>
          <cell r="R1059">
            <v>0</v>
          </cell>
          <cell r="T1059">
            <v>0</v>
          </cell>
        </row>
        <row r="1060">
          <cell r="B1060" t="str">
            <v>BA-GMET-OKT A</v>
          </cell>
          <cell r="C1060" t="str">
            <v>Ema Mníhová</v>
          </cell>
          <cell r="D1060">
            <v>944143501</v>
          </cell>
          <cell r="E1060" t="str">
            <v>ema.mnichova@gmail.com</v>
          </cell>
          <cell r="F1060" t="str">
            <v>K</v>
          </cell>
          <cell r="G1060" t="str">
            <v/>
          </cell>
          <cell r="J1060" t="str">
            <v>JUL</v>
          </cell>
          <cell r="K1060" t="str">
            <v>JUN</v>
          </cell>
          <cell r="Q1060" t="str">
            <v/>
          </cell>
          <cell r="R1060">
            <v>0</v>
          </cell>
          <cell r="T1060">
            <v>0</v>
          </cell>
        </row>
        <row r="1061">
          <cell r="B1061" t="str">
            <v>BA-GPAN-5B (5r)</v>
          </cell>
          <cell r="C1061" t="str">
            <v>Lucia Kondrlíková</v>
          </cell>
          <cell r="D1061">
            <v>907301308</v>
          </cell>
          <cell r="E1061" t="str">
            <v>lkondrlikova@gmail.com</v>
          </cell>
          <cell r="F1061" t="str">
            <v/>
          </cell>
          <cell r="G1061" t="str">
            <v/>
          </cell>
          <cell r="I1061" t="str">
            <v>=</v>
          </cell>
          <cell r="J1061" t="str">
            <v>AUG</v>
          </cell>
          <cell r="Q1061" t="str">
            <v/>
          </cell>
          <cell r="R1061">
            <v>0</v>
          </cell>
          <cell r="T1061">
            <v>0</v>
          </cell>
        </row>
        <row r="1062">
          <cell r="B1062" t="str">
            <v>BA-GSF-4G</v>
          </cell>
          <cell r="C1062" t="str">
            <v>Kristina Magatova</v>
          </cell>
          <cell r="D1062">
            <v>949209632</v>
          </cell>
          <cell r="E1062" t="str">
            <v>kikamagatova@gmail.com</v>
          </cell>
          <cell r="F1062" t="str">
            <v/>
          </cell>
          <cell r="G1062" t="str">
            <v/>
          </cell>
          <cell r="J1062" t="str">
            <v>SEP</v>
          </cell>
          <cell r="Q1062" t="str">
            <v/>
          </cell>
          <cell r="R1062">
            <v>0</v>
          </cell>
          <cell r="T1062">
            <v>0</v>
          </cell>
        </row>
        <row r="1063">
          <cell r="B1063" t="str">
            <v>BA-GSKAL-OKT B</v>
          </cell>
          <cell r="C1063" t="str">
            <v xml:space="preserve">Tamarka Rosipalová </v>
          </cell>
          <cell r="D1063">
            <v>948284975</v>
          </cell>
          <cell r="E1063" t="str">
            <v>trosipalova@gmail.com</v>
          </cell>
          <cell r="G1063" t="str">
            <v>z</v>
          </cell>
          <cell r="J1063" t="str">
            <v>SEP</v>
          </cell>
          <cell r="M1063" t="str">
            <v>SB B</v>
          </cell>
          <cell r="Q1063" t="str">
            <v/>
          </cell>
          <cell r="R1063">
            <v>0</v>
          </cell>
          <cell r="T1063">
            <v>0</v>
          </cell>
        </row>
        <row r="1064">
          <cell r="B1064" t="str">
            <v>BA-GSU-OKT</v>
          </cell>
          <cell r="C1064" t="str">
            <v>Adriána Tóthová</v>
          </cell>
          <cell r="D1064">
            <v>949154157</v>
          </cell>
          <cell r="E1064" t="str">
            <v>adrianatothova011@gmail.com</v>
          </cell>
          <cell r="F1064" t="str">
            <v/>
          </cell>
          <cell r="G1064" t="str">
            <v/>
          </cell>
          <cell r="J1064" t="str">
            <v>SEP</v>
          </cell>
          <cell r="Q1064" t="str">
            <v/>
          </cell>
          <cell r="R1064">
            <v>0</v>
          </cell>
          <cell r="T1064">
            <v>0</v>
          </cell>
        </row>
        <row r="1065">
          <cell r="B1065" t="str">
            <v>BA-HAMIK-4AM</v>
          </cell>
          <cell r="C1065" t="str">
            <v>Katarína Klubníková</v>
          </cell>
          <cell r="D1065">
            <v>911645865</v>
          </cell>
          <cell r="E1065" t="str">
            <v>klubnikova.katka2@gmail.com</v>
          </cell>
          <cell r="F1065" t="str">
            <v/>
          </cell>
          <cell r="G1065" t="str">
            <v/>
          </cell>
          <cell r="H1065">
            <v>45251</v>
          </cell>
          <cell r="I1065" t="str">
            <v>NOV</v>
          </cell>
          <cell r="J1065" t="str">
            <v xml:space="preserve">NOV </v>
          </cell>
          <cell r="Q1065" t="str">
            <v/>
          </cell>
          <cell r="R1065">
            <v>0</v>
          </cell>
          <cell r="T1065">
            <v>0</v>
          </cell>
        </row>
        <row r="1066">
          <cell r="B1066" t="str">
            <v>BA-KONZ-4A</v>
          </cell>
          <cell r="C1066" t="str">
            <v>Tomáš Gaál</v>
          </cell>
          <cell r="D1066">
            <v>918265788</v>
          </cell>
          <cell r="E1066" t="str">
            <v>tomasgaal5@gmail.com</v>
          </cell>
          <cell r="F1066" t="str">
            <v/>
          </cell>
          <cell r="G1066" t="str">
            <v>z</v>
          </cell>
          <cell r="H1066">
            <v>45196</v>
          </cell>
          <cell r="I1066" t="str">
            <v>SEP</v>
          </cell>
          <cell r="J1066" t="str">
            <v>=</v>
          </cell>
          <cell r="Q1066" t="str">
            <v/>
          </cell>
          <cell r="R1066">
            <v>0</v>
          </cell>
          <cell r="T1066">
            <v>0</v>
          </cell>
        </row>
        <row r="1067">
          <cell r="B1067" t="str">
            <v>BA-KONZ-4B</v>
          </cell>
          <cell r="C1067" t="str">
            <v>Alica Zahumenská</v>
          </cell>
          <cell r="D1067">
            <v>940881559</v>
          </cell>
          <cell r="E1067" t="str">
            <v>alicazahumenska@gmail.com</v>
          </cell>
          <cell r="F1067" t="str">
            <v/>
          </cell>
          <cell r="G1067" t="str">
            <v/>
          </cell>
          <cell r="J1067" t="str">
            <v>AUG</v>
          </cell>
          <cell r="Q1067" t="str">
            <v/>
          </cell>
          <cell r="R1067">
            <v>0</v>
          </cell>
          <cell r="T1067">
            <v>0</v>
          </cell>
        </row>
        <row r="1068">
          <cell r="B1068" t="str">
            <v>BA-KONZ-4C</v>
          </cell>
          <cell r="C1068" t="str">
            <v>Hana Mániková</v>
          </cell>
          <cell r="D1068">
            <v>919413422</v>
          </cell>
          <cell r="E1068" t="str">
            <v>hanka.manikova@gmail.com</v>
          </cell>
          <cell r="F1068" t="str">
            <v/>
          </cell>
          <cell r="G1068" t="str">
            <v>z</v>
          </cell>
          <cell r="H1068">
            <v>44979</v>
          </cell>
          <cell r="I1068" t="str">
            <v>MAJ</v>
          </cell>
          <cell r="J1068" t="str">
            <v>JUN</v>
          </cell>
          <cell r="M1068" t="str">
            <v>MSB</v>
          </cell>
          <cell r="Q1068" t="str">
            <v/>
          </cell>
          <cell r="R1068">
            <v>0</v>
          </cell>
          <cell r="T1068">
            <v>0</v>
          </cell>
        </row>
        <row r="1069">
          <cell r="B1069" t="str">
            <v>BA-KONZ-4D</v>
          </cell>
          <cell r="C1069" t="str">
            <v>Sebastián Ricker</v>
          </cell>
          <cell r="D1069">
            <v>918390264</v>
          </cell>
          <cell r="E1069" t="str">
            <v>klarinetista04@gmail.com</v>
          </cell>
          <cell r="F1069" t="str">
            <v/>
          </cell>
          <cell r="G1069" t="str">
            <v/>
          </cell>
          <cell r="H1069">
            <v>45203</v>
          </cell>
          <cell r="I1069" t="str">
            <v>OKT</v>
          </cell>
          <cell r="J1069" t="str">
            <v>OKT</v>
          </cell>
          <cell r="M1069" t="str">
            <v>SB B</v>
          </cell>
          <cell r="Q1069" t="str">
            <v/>
          </cell>
          <cell r="R1069">
            <v>0</v>
          </cell>
          <cell r="T1069">
            <v>0</v>
          </cell>
        </row>
        <row r="1070">
          <cell r="B1070" t="str">
            <v>BA-LA</v>
          </cell>
          <cell r="C1070" t="str">
            <v>Miroslav Medo</v>
          </cell>
          <cell r="D1070">
            <v>905453925</v>
          </cell>
          <cell r="E1070" t="str">
            <v>miroslav.medo@student.leaf.academy</v>
          </cell>
          <cell r="F1070" t="str">
            <v/>
          </cell>
          <cell r="G1070" t="str">
            <v/>
          </cell>
          <cell r="J1070" t="str">
            <v xml:space="preserve">NOV </v>
          </cell>
          <cell r="Q1070" t="str">
            <v/>
          </cell>
          <cell r="R1070">
            <v>0</v>
          </cell>
          <cell r="T1070">
            <v>0</v>
          </cell>
        </row>
        <row r="1071">
          <cell r="B1071" t="str">
            <v>BA-MTAG-4A</v>
          </cell>
          <cell r="C1071" t="str">
            <v>Erika Rigóová</v>
          </cell>
          <cell r="D1071">
            <v>902079871</v>
          </cell>
          <cell r="E1071" t="str">
            <v>rigo.erika@mtag.sk</v>
          </cell>
          <cell r="F1071" t="str">
            <v>K</v>
          </cell>
          <cell r="G1071" t="str">
            <v>z</v>
          </cell>
          <cell r="H1071">
            <v>45177</v>
          </cell>
          <cell r="I1071" t="str">
            <v>SEP</v>
          </cell>
          <cell r="Q1071" t="str">
            <v/>
          </cell>
          <cell r="R1071">
            <v>0</v>
          </cell>
          <cell r="T1071">
            <v>0</v>
          </cell>
        </row>
        <row r="1072">
          <cell r="B1072" t="str">
            <v>BA-MTAG-4B</v>
          </cell>
          <cell r="C1072" t="str">
            <v>Virág Gróf</v>
          </cell>
          <cell r="D1072">
            <v>907203546</v>
          </cell>
          <cell r="E1072" t="str">
            <v>grof.virag@mtag.sk</v>
          </cell>
          <cell r="F1072" t="str">
            <v/>
          </cell>
          <cell r="G1072" t="str">
            <v>z</v>
          </cell>
          <cell r="H1072">
            <v>45082</v>
          </cell>
          <cell r="I1072" t="str">
            <v>SEP</v>
          </cell>
          <cell r="Q1072" t="str">
            <v/>
          </cell>
          <cell r="R1072">
            <v>0</v>
          </cell>
          <cell r="T1072">
            <v>0</v>
          </cell>
        </row>
        <row r="1073">
          <cell r="B1073" t="str">
            <v>BA-OAIK-5F (5r)</v>
          </cell>
          <cell r="C1073" t="str">
            <v>Victoria Ballová</v>
          </cell>
          <cell r="D1073">
            <v>917627666</v>
          </cell>
          <cell r="E1073" t="str">
            <v>victoriaballova52@gmail.com</v>
          </cell>
          <cell r="F1073" t="str">
            <v/>
          </cell>
          <cell r="G1073" t="str">
            <v>z</v>
          </cell>
          <cell r="H1073">
            <v>45203</v>
          </cell>
          <cell r="I1073" t="str">
            <v>SEP</v>
          </cell>
          <cell r="J1073" t="str">
            <v>=</v>
          </cell>
          <cell r="Q1073" t="str">
            <v/>
          </cell>
          <cell r="R1073">
            <v>0</v>
          </cell>
          <cell r="T1073">
            <v>0</v>
          </cell>
        </row>
        <row r="1074">
          <cell r="B1074" t="str">
            <v>BA-OAN-4A</v>
          </cell>
          <cell r="C1074" t="str">
            <v>Cintia Nagy</v>
          </cell>
          <cell r="D1074" t="str">
            <v>0918 - 282 552</v>
          </cell>
          <cell r="E1074" t="str">
            <v>sintianagy90@gmail.com</v>
          </cell>
          <cell r="F1074" t="str">
            <v/>
          </cell>
          <cell r="G1074" t="str">
            <v>z</v>
          </cell>
          <cell r="H1074">
            <v>45183</v>
          </cell>
          <cell r="I1074" t="str">
            <v>SEP</v>
          </cell>
          <cell r="J1074" t="str">
            <v>SEP</v>
          </cell>
          <cell r="Q1074" t="str">
            <v/>
          </cell>
          <cell r="R1074">
            <v>0</v>
          </cell>
          <cell r="T1074">
            <v>0</v>
          </cell>
        </row>
        <row r="1075">
          <cell r="B1075" t="str">
            <v>BA-OAS-4MA</v>
          </cell>
          <cell r="C1075" t="str">
            <v>Erika Maderová</v>
          </cell>
          <cell r="D1075">
            <v>902653239</v>
          </cell>
          <cell r="E1075" t="str">
            <v>erikamaderova563@gmail.com</v>
          </cell>
          <cell r="F1075" t="str">
            <v/>
          </cell>
          <cell r="G1075" t="str">
            <v/>
          </cell>
          <cell r="I1075" t="str">
            <v>=</v>
          </cell>
          <cell r="J1075" t="str">
            <v>SEP</v>
          </cell>
          <cell r="Q1075" t="str">
            <v/>
          </cell>
          <cell r="R1075">
            <v>0</v>
          </cell>
          <cell r="T1075">
            <v>0</v>
          </cell>
        </row>
        <row r="1076">
          <cell r="B1076" t="str">
            <v>BA-PED-4BC</v>
          </cell>
          <cell r="C1076" t="str">
            <v>PaedDr. Veronika Maková</v>
          </cell>
          <cell r="D1076">
            <v>910615496</v>
          </cell>
          <cell r="E1076" t="str">
            <v>veronika.makova@teachforslovakia.sk</v>
          </cell>
          <cell r="F1076" t="str">
            <v>K</v>
          </cell>
          <cell r="G1076" t="str">
            <v>z</v>
          </cell>
          <cell r="H1076">
            <v>44995</v>
          </cell>
          <cell r="I1076" t="str">
            <v>APR</v>
          </cell>
          <cell r="J1076" t="str">
            <v>AUG</v>
          </cell>
          <cell r="K1076" t="str">
            <v>AUG</v>
          </cell>
          <cell r="Q1076" t="str">
            <v/>
          </cell>
          <cell r="R1076">
            <v>0</v>
          </cell>
          <cell r="T1076">
            <v>0</v>
          </cell>
        </row>
        <row r="1077">
          <cell r="B1077" t="str">
            <v>BA-SG_ESPRIT-4AG</v>
          </cell>
          <cell r="C1077" t="str">
            <v>Anastázia Popovičová</v>
          </cell>
          <cell r="D1077">
            <v>940740640</v>
          </cell>
          <cell r="E1077" t="str">
            <v xml:space="preserve">nasta.popovicova@gmail.com		</v>
          </cell>
          <cell r="F1077" t="str">
            <v/>
          </cell>
          <cell r="G1077" t="str">
            <v/>
          </cell>
          <cell r="J1077" t="str">
            <v xml:space="preserve">NOV </v>
          </cell>
          <cell r="Q1077" t="str">
            <v/>
          </cell>
          <cell r="R1077">
            <v>0</v>
          </cell>
          <cell r="T1077">
            <v>0</v>
          </cell>
        </row>
        <row r="1078">
          <cell r="B1078" t="str">
            <v>BA-SGČ-5A (5r)</v>
          </cell>
          <cell r="C1078" t="str">
            <v>Nina Ferjancová</v>
          </cell>
          <cell r="D1078">
            <v>903033553</v>
          </cell>
          <cell r="E1078" t="str">
            <v>nina.ferjancova@gmail.com</v>
          </cell>
          <cell r="F1078" t="str">
            <v>K</v>
          </cell>
          <cell r="G1078" t="str">
            <v>z</v>
          </cell>
          <cell r="H1078">
            <v>45184</v>
          </cell>
          <cell r="I1078" t="str">
            <v>SEP</v>
          </cell>
          <cell r="J1078" t="str">
            <v>AUFG</v>
          </cell>
          <cell r="K1078" t="str">
            <v>AUG</v>
          </cell>
          <cell r="Q1078" t="str">
            <v/>
          </cell>
          <cell r="R1078">
            <v>0</v>
          </cell>
          <cell r="T1078">
            <v>0</v>
          </cell>
        </row>
        <row r="1079">
          <cell r="B1079" t="str">
            <v>BA-SGČ-5D (5r)</v>
          </cell>
          <cell r="C1079" t="str">
            <v>Vanda Vagaiová</v>
          </cell>
          <cell r="D1079">
            <v>905320543</v>
          </cell>
          <cell r="E1079" t="str">
            <v>vanda.vanduska.vagaiova@gmail.com</v>
          </cell>
          <cell r="F1079" t="str">
            <v>K</v>
          </cell>
          <cell r="G1079" t="str">
            <v>z</v>
          </cell>
          <cell r="H1079">
            <v>45181</v>
          </cell>
          <cell r="I1079" t="str">
            <v>SEP</v>
          </cell>
          <cell r="J1079" t="str">
            <v>SEP</v>
          </cell>
          <cell r="Q1079" t="str">
            <v/>
          </cell>
          <cell r="R1079">
            <v>0</v>
          </cell>
          <cell r="T1079">
            <v>0</v>
          </cell>
        </row>
        <row r="1080">
          <cell r="B1080" t="str">
            <v>BA-SHA_HOST-4B</v>
          </cell>
          <cell r="C1080" t="str">
            <v>Lea Rybárová</v>
          </cell>
          <cell r="D1080">
            <v>907323328</v>
          </cell>
          <cell r="E1080" t="str">
            <v>learybarova20@gmail.com</v>
          </cell>
          <cell r="F1080" t="str">
            <v/>
          </cell>
          <cell r="G1080" t="str">
            <v>z</v>
          </cell>
          <cell r="H1080">
            <v>45189</v>
          </cell>
          <cell r="I1080" t="str">
            <v>SEP</v>
          </cell>
          <cell r="J1080" t="str">
            <v>SEP</v>
          </cell>
          <cell r="Q1080" t="str">
            <v/>
          </cell>
          <cell r="R1080">
            <v>0</v>
          </cell>
          <cell r="T1080">
            <v>0</v>
          </cell>
        </row>
        <row r="1081">
          <cell r="B1081" t="str">
            <v>BA-SOSFAR-2PA</v>
          </cell>
          <cell r="C1081" t="str">
            <v>Viktória Žilinská</v>
          </cell>
          <cell r="D1081">
            <v>949520980</v>
          </cell>
          <cell r="E1081" t="str">
            <v>viktoria.zilinska123@gmail.com</v>
          </cell>
          <cell r="F1081" t="str">
            <v/>
          </cell>
          <cell r="G1081" t="str">
            <v>z</v>
          </cell>
          <cell r="H1081">
            <v>45180</v>
          </cell>
          <cell r="I1081" t="str">
            <v>SEP</v>
          </cell>
          <cell r="J1081" t="str">
            <v>SEP</v>
          </cell>
          <cell r="Q1081" t="str">
            <v/>
          </cell>
          <cell r="R1081">
            <v>0</v>
          </cell>
          <cell r="T1081">
            <v>0</v>
          </cell>
        </row>
        <row r="1082">
          <cell r="B1082" t="str">
            <v>BA-SOSIT-4ME/TI</v>
          </cell>
          <cell r="C1082" t="str">
            <v>Štefan Lépes</v>
          </cell>
          <cell r="D1082">
            <v>903345478</v>
          </cell>
          <cell r="E1082" t="str">
            <v>pityuka271@gmail.com</v>
          </cell>
          <cell r="F1082" t="str">
            <v/>
          </cell>
          <cell r="G1082" t="str">
            <v/>
          </cell>
          <cell r="H1082">
            <v>45250</v>
          </cell>
          <cell r="I1082" t="str">
            <v>NOV</v>
          </cell>
          <cell r="Q1082" t="str">
            <v/>
          </cell>
          <cell r="R1082">
            <v>0</v>
          </cell>
          <cell r="T1082">
            <v>0</v>
          </cell>
        </row>
        <row r="1083">
          <cell r="B1083" t="str">
            <v>BA-SOSJON-4AU</v>
          </cell>
          <cell r="C1083" t="str">
            <v>Martin Jurga</v>
          </cell>
          <cell r="D1083">
            <v>949376057</v>
          </cell>
          <cell r="E1083" t="str">
            <v>martinjurga17@gmail.com</v>
          </cell>
          <cell r="F1083" t="str">
            <v/>
          </cell>
          <cell r="G1083" t="str">
            <v>z</v>
          </cell>
          <cell r="H1083">
            <v>45217</v>
          </cell>
          <cell r="I1083" t="str">
            <v>OKT</v>
          </cell>
          <cell r="J1083" t="str">
            <v>OKT</v>
          </cell>
          <cell r="Q1083" t="str">
            <v/>
          </cell>
          <cell r="R1083">
            <v>0</v>
          </cell>
          <cell r="T1083">
            <v>0</v>
          </cell>
        </row>
        <row r="1084">
          <cell r="B1084" t="str">
            <v>BA-SOSJON-4ME</v>
          </cell>
          <cell r="C1084" t="str">
            <v>Dávid Lánik</v>
          </cell>
          <cell r="D1084">
            <v>949503521</v>
          </cell>
          <cell r="E1084" t="str">
            <v>davidlanik58@gmail.com</v>
          </cell>
          <cell r="F1084" t="str">
            <v/>
          </cell>
          <cell r="G1084" t="str">
            <v>z</v>
          </cell>
          <cell r="H1084">
            <v>45225</v>
          </cell>
          <cell r="I1084" t="str">
            <v>OKT</v>
          </cell>
          <cell r="Q1084" t="str">
            <v/>
          </cell>
          <cell r="R1084">
            <v>0</v>
          </cell>
          <cell r="T1084">
            <v>0</v>
          </cell>
        </row>
        <row r="1085">
          <cell r="B1085" t="str">
            <v>BA-SOSKaV-2VS</v>
          </cell>
          <cell r="C1085" t="str">
            <v>Štefan Kavčák</v>
          </cell>
          <cell r="D1085">
            <v>949697926</v>
          </cell>
          <cell r="E1085" t="str">
            <v>kavcak95@gmail.com</v>
          </cell>
          <cell r="F1085" t="str">
            <v/>
          </cell>
          <cell r="G1085" t="str">
            <v/>
          </cell>
          <cell r="I1085" t="str">
            <v>=</v>
          </cell>
          <cell r="J1085" t="str">
            <v xml:space="preserve">NOV </v>
          </cell>
          <cell r="Q1085" t="str">
            <v/>
          </cell>
          <cell r="R1085">
            <v>0</v>
          </cell>
          <cell r="T1085">
            <v>0</v>
          </cell>
        </row>
        <row r="1086">
          <cell r="B1086" t="str">
            <v>BA-SOSKaV-4KO</v>
          </cell>
          <cell r="C1086" t="str">
            <v>Anita Martinkovičová</v>
          </cell>
          <cell r="D1086">
            <v>908072282</v>
          </cell>
          <cell r="E1086" t="str">
            <v>anitka.martinkovic@gmail.com</v>
          </cell>
          <cell r="F1086" t="str">
            <v/>
          </cell>
          <cell r="G1086" t="str">
            <v/>
          </cell>
          <cell r="H1086">
            <v>45182</v>
          </cell>
          <cell r="I1086" t="str">
            <v>SEP</v>
          </cell>
          <cell r="J1086" t="str">
            <v>SEP</v>
          </cell>
          <cell r="Q1086" t="str">
            <v/>
          </cell>
          <cell r="R1086">
            <v>0</v>
          </cell>
          <cell r="T1086">
            <v>0</v>
          </cell>
        </row>
        <row r="1087">
          <cell r="B1087" t="str">
            <v>BA-SOSKaV-4KVA</v>
          </cell>
          <cell r="C1087" t="str">
            <v>Michaela Polakovičová</v>
          </cell>
          <cell r="D1087">
            <v>918273330</v>
          </cell>
          <cell r="E1087" t="str">
            <v>miskapolakovic03@gmail.com</v>
          </cell>
          <cell r="F1087" t="str">
            <v/>
          </cell>
          <cell r="G1087" t="str">
            <v/>
          </cell>
          <cell r="H1087">
            <v>45238</v>
          </cell>
          <cell r="I1087" t="str">
            <v>NOV</v>
          </cell>
          <cell r="J1087" t="str">
            <v>DEC</v>
          </cell>
          <cell r="Q1087" t="str">
            <v/>
          </cell>
          <cell r="R1087">
            <v>0</v>
          </cell>
          <cell r="T1087">
            <v>0</v>
          </cell>
        </row>
        <row r="1088">
          <cell r="B1088" t="str">
            <v>BA-SOSKaV-4KVB</v>
          </cell>
          <cell r="C1088" t="str">
            <v>Štefan Kavčák</v>
          </cell>
          <cell r="D1088">
            <v>949697926</v>
          </cell>
          <cell r="E1088" t="str">
            <v>kavcak95@gmail.com</v>
          </cell>
          <cell r="F1088" t="str">
            <v/>
          </cell>
          <cell r="G1088" t="str">
            <v>z</v>
          </cell>
          <cell r="H1088">
            <v>45204</v>
          </cell>
          <cell r="I1088" t="str">
            <v>OKT</v>
          </cell>
          <cell r="J1088" t="str">
            <v>OKT</v>
          </cell>
          <cell r="K1088" t="str">
            <v>OKT</v>
          </cell>
          <cell r="Q1088" t="str">
            <v/>
          </cell>
          <cell r="R1088">
            <v>0</v>
          </cell>
          <cell r="T1088">
            <v>0</v>
          </cell>
        </row>
        <row r="1089">
          <cell r="B1089" t="str">
            <v>BA-SOSMIS-4C</v>
          </cell>
          <cell r="C1089" t="str">
            <v>Mgr. Nina Škvareninová</v>
          </cell>
          <cell r="D1089">
            <v>908891492</v>
          </cell>
          <cell r="E1089" t="str">
            <v>Nina.babicka@gmail.com</v>
          </cell>
          <cell r="F1089" t="str">
            <v/>
          </cell>
          <cell r="G1089" t="str">
            <v>z</v>
          </cell>
          <cell r="H1089">
            <v>45187</v>
          </cell>
          <cell r="I1089" t="str">
            <v>SEP</v>
          </cell>
          <cell r="J1089" t="str">
            <v>SEP</v>
          </cell>
          <cell r="K1089" t="str">
            <v>SEP</v>
          </cell>
          <cell r="Q1089" t="str">
            <v/>
          </cell>
          <cell r="R1089">
            <v>0</v>
          </cell>
          <cell r="T1089">
            <v>0</v>
          </cell>
        </row>
        <row r="1090">
          <cell r="B1090" t="str">
            <v>BA-SOSOOaM-4C</v>
          </cell>
          <cell r="C1090" t="str">
            <v>Ella Kovárová</v>
          </cell>
          <cell r="D1090">
            <v>915641316</v>
          </cell>
          <cell r="E1090" t="str">
            <v>ellakovarova@gmail.com</v>
          </cell>
          <cell r="F1090" t="str">
            <v>K</v>
          </cell>
          <cell r="G1090" t="str">
            <v>z</v>
          </cell>
          <cell r="H1090">
            <v>45000</v>
          </cell>
          <cell r="I1090" t="str">
            <v>MAJ</v>
          </cell>
          <cell r="J1090" t="str">
            <v>APR</v>
          </cell>
          <cell r="K1090" t="str">
            <v>APR</v>
          </cell>
          <cell r="M1090" t="str">
            <v>MSB</v>
          </cell>
          <cell r="Q1090" t="str">
            <v/>
          </cell>
          <cell r="R1090">
            <v>0</v>
          </cell>
          <cell r="T1090">
            <v>0</v>
          </cell>
        </row>
        <row r="1091">
          <cell r="B1091" t="str">
            <v>BA-SPORT_OSTRED-4A</v>
          </cell>
          <cell r="C1091" t="str">
            <v>Miroslava Dinková</v>
          </cell>
          <cell r="D1091">
            <v>948350410</v>
          </cell>
          <cell r="E1091" t="str">
            <v>mirkadinkova1@gmail.com</v>
          </cell>
          <cell r="F1091" t="str">
            <v>K</v>
          </cell>
          <cell r="G1091" t="str">
            <v>z</v>
          </cell>
          <cell r="H1091">
            <v>45236</v>
          </cell>
          <cell r="I1091" t="str">
            <v>NOV</v>
          </cell>
          <cell r="J1091" t="str">
            <v>SEP</v>
          </cell>
          <cell r="Q1091" t="str">
            <v/>
          </cell>
          <cell r="R1091">
            <v>0</v>
          </cell>
          <cell r="T1091">
            <v>0</v>
          </cell>
        </row>
        <row r="1092">
          <cell r="B1092" t="str">
            <v>BA-SPORT_OSTRED-4B</v>
          </cell>
          <cell r="C1092" t="str">
            <v>Tomáš Vrbovský</v>
          </cell>
          <cell r="D1092">
            <v>919083667</v>
          </cell>
          <cell r="E1092" t="str">
            <v>tomas.vrbovsky22@gmail.com</v>
          </cell>
          <cell r="F1092" t="str">
            <v/>
          </cell>
          <cell r="G1092" t="str">
            <v>z</v>
          </cell>
          <cell r="H1092">
            <v>45210</v>
          </cell>
          <cell r="I1092" t="str">
            <v>OKT</v>
          </cell>
          <cell r="J1092" t="str">
            <v>OKT</v>
          </cell>
          <cell r="M1092" t="str">
            <v>SB A</v>
          </cell>
          <cell r="Q1092" t="str">
            <v/>
          </cell>
          <cell r="R1092">
            <v>0</v>
          </cell>
          <cell r="T1092">
            <v>0</v>
          </cell>
        </row>
        <row r="1093">
          <cell r="B1093" t="str">
            <v>BA-SPORT_OSTRED-OKT A</v>
          </cell>
          <cell r="C1093" t="str">
            <v>Zuzana Dinušová</v>
          </cell>
          <cell r="D1093">
            <v>911148202</v>
          </cell>
          <cell r="E1093" t="str">
            <v>dinusovazuzana0@gmail.com</v>
          </cell>
          <cell r="F1093" t="str">
            <v/>
          </cell>
          <cell r="G1093" t="str">
            <v>z</v>
          </cell>
          <cell r="H1093">
            <v>45022</v>
          </cell>
          <cell r="I1093" t="str">
            <v>OKT</v>
          </cell>
          <cell r="J1093" t="str">
            <v>OKT</v>
          </cell>
          <cell r="M1093" t="str">
            <v>SB A</v>
          </cell>
          <cell r="Q1093" t="str">
            <v/>
          </cell>
          <cell r="R1093">
            <v>0</v>
          </cell>
          <cell r="T1093">
            <v>0</v>
          </cell>
        </row>
        <row r="1094">
          <cell r="B1094" t="str">
            <v>BA-SPSD-4B</v>
          </cell>
          <cell r="C1094" t="str">
            <v>Sára Fajkošová</v>
          </cell>
          <cell r="D1094">
            <v>919170300</v>
          </cell>
          <cell r="E1094" t="str">
            <v>sara.fajkosova93@gmail.com</v>
          </cell>
          <cell r="F1094" t="str">
            <v/>
          </cell>
          <cell r="G1094" t="str">
            <v>z</v>
          </cell>
          <cell r="H1094">
            <v>45190</v>
          </cell>
          <cell r="I1094" t="str">
            <v>SEP</v>
          </cell>
          <cell r="J1094" t="str">
            <v>SEP</v>
          </cell>
          <cell r="M1094" t="str">
            <v>SB B</v>
          </cell>
          <cell r="Q1094" t="str">
            <v/>
          </cell>
          <cell r="R1094">
            <v>0</v>
          </cell>
          <cell r="T1094">
            <v>0</v>
          </cell>
        </row>
        <row r="1095">
          <cell r="B1095" t="str">
            <v>BA-SPSE_HAL-4C</v>
          </cell>
          <cell r="C1095" t="str">
            <v>Michal Petraš</v>
          </cell>
          <cell r="D1095">
            <v>908104860</v>
          </cell>
          <cell r="E1095" t="str">
            <v>misenko.petras@gmail.com</v>
          </cell>
          <cell r="F1095" t="str">
            <v/>
          </cell>
          <cell r="G1095" t="str">
            <v>z</v>
          </cell>
          <cell r="Q1095" t="str">
            <v/>
          </cell>
          <cell r="R1095">
            <v>0</v>
          </cell>
          <cell r="T1095">
            <v>0</v>
          </cell>
        </row>
        <row r="1096">
          <cell r="B1096" t="str">
            <v>BA-SPSE_HAL-4D</v>
          </cell>
          <cell r="C1096" t="str">
            <v>Martin Obuch</v>
          </cell>
          <cell r="D1096">
            <v>944152782</v>
          </cell>
          <cell r="E1096" t="str">
            <v>martin.obuch2@gmail.com</v>
          </cell>
          <cell r="F1096" t="str">
            <v/>
          </cell>
          <cell r="G1096" t="str">
            <v>z</v>
          </cell>
          <cell r="H1096">
            <v>45230</v>
          </cell>
          <cell r="I1096" t="str">
            <v>OKT</v>
          </cell>
          <cell r="Q1096" t="str">
            <v/>
          </cell>
          <cell r="R1096">
            <v>0</v>
          </cell>
          <cell r="T1096">
            <v>0</v>
          </cell>
        </row>
        <row r="1097">
          <cell r="B1097" t="str">
            <v>BA-SPSE_ZOCH-4D</v>
          </cell>
          <cell r="C1097" t="str">
            <v>Adam Solovič</v>
          </cell>
          <cell r="D1097">
            <v>915679076</v>
          </cell>
          <cell r="E1097" t="str">
            <v xml:space="preserve">solovic.adam@gmail.com										</v>
          </cell>
          <cell r="F1097" t="str">
            <v/>
          </cell>
          <cell r="G1097" t="str">
            <v/>
          </cell>
          <cell r="H1097" t="str">
            <v>KONK</v>
          </cell>
          <cell r="I1097" t="str">
            <v>=</v>
          </cell>
          <cell r="J1097" t="str">
            <v>APR</v>
          </cell>
          <cell r="Q1097" t="str">
            <v/>
          </cell>
          <cell r="R1097">
            <v>0</v>
          </cell>
          <cell r="T1097">
            <v>0</v>
          </cell>
        </row>
        <row r="1098">
          <cell r="B1098" t="str">
            <v>BA-SPSSaG-4B</v>
          </cell>
          <cell r="C1098" t="str">
            <v>Ema Juriová</v>
          </cell>
          <cell r="D1098">
            <v>949110391</v>
          </cell>
          <cell r="E1098" t="str">
            <v>ema.juriova@gmail.com</v>
          </cell>
          <cell r="F1098" t="str">
            <v>K</v>
          </cell>
          <cell r="G1098" t="str">
            <v>z</v>
          </cell>
          <cell r="H1098">
            <v>45191</v>
          </cell>
          <cell r="I1098" t="str">
            <v>SEP</v>
          </cell>
          <cell r="J1098" t="str">
            <v>SEP</v>
          </cell>
          <cell r="Q1098" t="str">
            <v/>
          </cell>
          <cell r="R1098">
            <v>0</v>
          </cell>
          <cell r="T1098">
            <v>0</v>
          </cell>
        </row>
        <row r="1099">
          <cell r="B1099" t="str">
            <v>BA-SS_Ruzinov-4B</v>
          </cell>
          <cell r="C1099" t="str">
            <v>Nina Griačová</v>
          </cell>
          <cell r="D1099">
            <v>917385154</v>
          </cell>
          <cell r="E1099" t="str">
            <v>ngriacova@gmail.com</v>
          </cell>
          <cell r="F1099" t="str">
            <v/>
          </cell>
          <cell r="G1099" t="str">
            <v/>
          </cell>
          <cell r="J1099" t="str">
            <v>NOV</v>
          </cell>
          <cell r="K1099" t="str">
            <v>NOV</v>
          </cell>
          <cell r="Q1099" t="str">
            <v/>
          </cell>
          <cell r="R1099">
            <v>0</v>
          </cell>
          <cell r="T1099">
            <v>0</v>
          </cell>
        </row>
        <row r="1100">
          <cell r="B1100" t="str">
            <v>BA-SSOSV-4VET</v>
          </cell>
          <cell r="C1100" t="str">
            <v>Tereza Stanislavová</v>
          </cell>
          <cell r="D1100">
            <v>949394254</v>
          </cell>
          <cell r="E1100" t="str">
            <v>tteturtete@gmail.com</v>
          </cell>
          <cell r="F1100" t="str">
            <v/>
          </cell>
          <cell r="G1100" t="str">
            <v/>
          </cell>
          <cell r="J1100" t="str">
            <v>MAR</v>
          </cell>
          <cell r="K1100" t="str">
            <v>MAR</v>
          </cell>
          <cell r="M1100" t="str">
            <v>MSB</v>
          </cell>
          <cell r="N1100" t="str">
            <v>F</v>
          </cell>
          <cell r="Q1100" t="str">
            <v/>
          </cell>
          <cell r="R1100">
            <v>0</v>
          </cell>
          <cell r="T1100">
            <v>0</v>
          </cell>
        </row>
        <row r="1101">
          <cell r="B1101" t="str">
            <v>BA-SSUV_IC-4AFZ</v>
          </cell>
          <cell r="C1101" t="str">
            <v>Sofia Bencsiková</v>
          </cell>
          <cell r="D1101">
            <v>908774942</v>
          </cell>
          <cell r="E1101" t="str">
            <v>sofia@bencsik.sk</v>
          </cell>
          <cell r="F1101" t="str">
            <v/>
          </cell>
          <cell r="G1101" t="str">
            <v/>
          </cell>
          <cell r="J1101" t="str">
            <v>SEP</v>
          </cell>
          <cell r="K1101" t="str">
            <v>SEP</v>
          </cell>
          <cell r="Q1101" t="str">
            <v/>
          </cell>
          <cell r="R1101">
            <v>0</v>
          </cell>
          <cell r="T1101">
            <v>0</v>
          </cell>
        </row>
        <row r="1102">
          <cell r="B1102" t="str">
            <v>BA-SSUV_IC-4IPO</v>
          </cell>
          <cell r="C1102" t="str">
            <v>Nikola Múcsková</v>
          </cell>
          <cell r="D1102">
            <v>904045985</v>
          </cell>
          <cell r="E1102" t="str">
            <v>mucskaniki1@gmail.com</v>
          </cell>
          <cell r="F1102" t="str">
            <v/>
          </cell>
          <cell r="G1102" t="str">
            <v>z</v>
          </cell>
          <cell r="H1102">
            <v>45103</v>
          </cell>
          <cell r="I1102" t="str">
            <v>JUN</v>
          </cell>
          <cell r="J1102" t="str">
            <v>JUL</v>
          </cell>
          <cell r="Q1102" t="str">
            <v/>
          </cell>
          <cell r="R1102">
            <v>0</v>
          </cell>
          <cell r="T1102">
            <v>0</v>
          </cell>
        </row>
        <row r="1103">
          <cell r="B1103" t="str">
            <v>BA-SSUV-4B</v>
          </cell>
          <cell r="C1103" t="str">
            <v>SáRa Popelárová</v>
          </cell>
          <cell r="D1103">
            <v>911343751</v>
          </cell>
          <cell r="E1103" t="str">
            <v>sara.popelarova@gmail.com</v>
          </cell>
          <cell r="F1103" t="str">
            <v/>
          </cell>
          <cell r="G1103" t="str">
            <v>z</v>
          </cell>
          <cell r="H1103">
            <v>45203</v>
          </cell>
          <cell r="I1103" t="str">
            <v>OKT</v>
          </cell>
          <cell r="J1103" t="str">
            <v>OKT</v>
          </cell>
          <cell r="K1103" t="str">
            <v>OKT</v>
          </cell>
          <cell r="M1103" t="str">
            <v>MSB</v>
          </cell>
          <cell r="Q1103" t="str">
            <v/>
          </cell>
          <cell r="R1103">
            <v>0</v>
          </cell>
          <cell r="T1103">
            <v>0</v>
          </cell>
        </row>
        <row r="1104">
          <cell r="B1104" t="str">
            <v>BA-SUV-4A</v>
          </cell>
          <cell r="C1104" t="str">
            <v>Nikola Takáčová</v>
          </cell>
          <cell r="D1104">
            <v>944074486</v>
          </cell>
          <cell r="E1104" t="str">
            <v>nikolatakacova6@gmail.com</v>
          </cell>
          <cell r="F1104" t="str">
            <v/>
          </cell>
          <cell r="G1104" t="str">
            <v/>
          </cell>
          <cell r="H1104">
            <v>45205</v>
          </cell>
          <cell r="I1104" t="str">
            <v>OKT</v>
          </cell>
          <cell r="J1104" t="str">
            <v>OKT</v>
          </cell>
          <cell r="Q1104" t="str">
            <v/>
          </cell>
          <cell r="R1104">
            <v>0</v>
          </cell>
          <cell r="T1104">
            <v>0</v>
          </cell>
        </row>
        <row r="1105">
          <cell r="B1105" t="str">
            <v>BA-SUV-4D</v>
          </cell>
          <cell r="C1105" t="str">
            <v>Lucia Hindáková</v>
          </cell>
          <cell r="D1105">
            <v>949471643</v>
          </cell>
          <cell r="E1105" t="str">
            <v>lucia.hindakova@gmail.com</v>
          </cell>
          <cell r="F1105" t="str">
            <v/>
          </cell>
          <cell r="G1105" t="str">
            <v/>
          </cell>
          <cell r="I1105" t="str">
            <v>=</v>
          </cell>
          <cell r="J1105" t="str">
            <v>SEP</v>
          </cell>
          <cell r="Q1105" t="str">
            <v/>
          </cell>
          <cell r="R1105">
            <v>0</v>
          </cell>
          <cell r="T1105">
            <v>0</v>
          </cell>
        </row>
        <row r="1106">
          <cell r="B1106" t="str">
            <v>BA-SZS-4APS</v>
          </cell>
          <cell r="C1106" t="str">
            <v>Tamara Šišoláková</v>
          </cell>
          <cell r="D1106">
            <v>907642861</v>
          </cell>
          <cell r="E1106" t="str">
            <v>tamarka.sisolakova@gmail.com</v>
          </cell>
          <cell r="F1106" t="str">
            <v>K</v>
          </cell>
          <cell r="G1106" t="str">
            <v>z</v>
          </cell>
          <cell r="H1106">
            <v>45007</v>
          </cell>
          <cell r="I1106" t="str">
            <v>MAR</v>
          </cell>
          <cell r="J1106" t="str">
            <v>APR</v>
          </cell>
          <cell r="N1106" t="str">
            <v>F</v>
          </cell>
          <cell r="Q1106" t="str">
            <v/>
          </cell>
          <cell r="R1106">
            <v>0</v>
          </cell>
          <cell r="T1106">
            <v>0</v>
          </cell>
        </row>
        <row r="1107">
          <cell r="B1107" t="str">
            <v>BA-SZS-4B PS</v>
          </cell>
          <cell r="C1107" t="str">
            <v>Angelika Kardosová</v>
          </cell>
          <cell r="D1107">
            <v>903833089</v>
          </cell>
          <cell r="E1107" t="str">
            <v>a.kardosovaa@gmail.com</v>
          </cell>
          <cell r="F1107" t="str">
            <v/>
          </cell>
          <cell r="G1107" t="str">
            <v>z</v>
          </cell>
          <cell r="H1107">
            <v>45210</v>
          </cell>
          <cell r="I1107" t="str">
            <v>OKT</v>
          </cell>
          <cell r="J1107" t="str">
            <v>OKT</v>
          </cell>
          <cell r="Q1107" t="str">
            <v/>
          </cell>
          <cell r="R1107">
            <v>0</v>
          </cell>
          <cell r="T1107">
            <v>0</v>
          </cell>
        </row>
        <row r="1108">
          <cell r="B1108" t="str">
            <v>BA-SZSZah-4FL</v>
          </cell>
          <cell r="C1108" t="str">
            <v>Sarah Bugárová</v>
          </cell>
          <cell r="D1108">
            <v>902711932</v>
          </cell>
          <cell r="E1108" t="str">
            <v>bugarova.sarah@gmail.com</v>
          </cell>
          <cell r="F1108" t="str">
            <v/>
          </cell>
          <cell r="G1108" t="str">
            <v>z</v>
          </cell>
          <cell r="H1108">
            <v>45218</v>
          </cell>
          <cell r="I1108" t="str">
            <v>OKT</v>
          </cell>
          <cell r="J1108" t="str">
            <v xml:space="preserve">NOV </v>
          </cell>
          <cell r="Q1108" t="str">
            <v/>
          </cell>
          <cell r="R1108">
            <v>0</v>
          </cell>
          <cell r="T1108">
            <v>0</v>
          </cell>
        </row>
        <row r="1109">
          <cell r="B1109" t="str">
            <v>BA-SZSZah-4ZUA A</v>
          </cell>
          <cell r="C1109" t="str">
            <v>Rebeca Ondrášová</v>
          </cell>
          <cell r="D1109">
            <v>940010161</v>
          </cell>
          <cell r="E1109" t="str">
            <v>ondrasovarebeca@gmail.com</v>
          </cell>
          <cell r="F1109" t="str">
            <v/>
          </cell>
          <cell r="G1109" t="str">
            <v/>
          </cell>
          <cell r="H1109">
            <v>45255</v>
          </cell>
          <cell r="I1109" t="str">
            <v>NOV</v>
          </cell>
          <cell r="J1109" t="str">
            <v>SEP</v>
          </cell>
          <cell r="Q1109" t="str">
            <v/>
          </cell>
          <cell r="R1109">
            <v>0</v>
          </cell>
          <cell r="T1109">
            <v>0</v>
          </cell>
        </row>
        <row r="1110">
          <cell r="B1110" t="str">
            <v>BA-TILGNERKA-5AB (5r)</v>
          </cell>
          <cell r="C1110" t="str">
            <v>Adam Bednár</v>
          </cell>
          <cell r="D1110">
            <v>908314864</v>
          </cell>
          <cell r="E1110" t="str">
            <v>bednar.adamko@gmail.com</v>
          </cell>
          <cell r="F1110" t="str">
            <v/>
          </cell>
          <cell r="G1110" t="str">
            <v>z</v>
          </cell>
          <cell r="H1110">
            <v>45174</v>
          </cell>
          <cell r="I1110" t="str">
            <v>SEP</v>
          </cell>
          <cell r="J1110" t="str">
            <v>SEP</v>
          </cell>
          <cell r="Q1110" t="str">
            <v/>
          </cell>
          <cell r="R1110">
            <v>0</v>
          </cell>
          <cell r="T1110">
            <v>0</v>
          </cell>
        </row>
        <row r="1111">
          <cell r="B1111" t="str">
            <v>BA-TILGNERKA-OKT</v>
          </cell>
          <cell r="C1111" t="str">
            <v>David Horváth</v>
          </cell>
          <cell r="D1111">
            <v>907832280</v>
          </cell>
          <cell r="E1111" t="str">
            <v>david.dado.horvath@gmail.com</v>
          </cell>
          <cell r="F1111" t="str">
            <v>K</v>
          </cell>
          <cell r="G1111" t="str">
            <v>z</v>
          </cell>
          <cell r="H1111">
            <v>44987</v>
          </cell>
          <cell r="I1111" t="str">
            <v>MAJ</v>
          </cell>
          <cell r="J1111" t="str">
            <v>=</v>
          </cell>
          <cell r="N1111" t="str">
            <v>F</v>
          </cell>
          <cell r="Q1111" t="str">
            <v/>
          </cell>
          <cell r="R1111">
            <v>0</v>
          </cell>
          <cell r="T1111">
            <v>0</v>
          </cell>
        </row>
        <row r="1112">
          <cell r="B1112" t="str">
            <v>BA-VAZKA-4C</v>
          </cell>
          <cell r="C1112" t="str">
            <v>Laura Kanavorová</v>
          </cell>
          <cell r="D1112">
            <v>902641300</v>
          </cell>
          <cell r="E1112" t="str">
            <v>kanavorovalaura@gmail.com</v>
          </cell>
          <cell r="F1112" t="str">
            <v>K</v>
          </cell>
          <cell r="G1112" t="str">
            <v>z</v>
          </cell>
          <cell r="H1112">
            <v>45074</v>
          </cell>
          <cell r="I1112" t="str">
            <v>JUN</v>
          </cell>
          <cell r="J1112" t="str">
            <v>JUL</v>
          </cell>
          <cell r="K1112" t="str">
            <v>JUN</v>
          </cell>
          <cell r="M1112" t="str">
            <v>MSB</v>
          </cell>
          <cell r="N1112" t="str">
            <v>F</v>
          </cell>
          <cell r="O1112" t="str">
            <v>PD</v>
          </cell>
          <cell r="Q1112" t="str">
            <v/>
          </cell>
          <cell r="R1112">
            <v>0</v>
          </cell>
          <cell r="T1112">
            <v>0</v>
          </cell>
        </row>
        <row r="1113">
          <cell r="B1113" t="str">
            <v>BatorKosihy-SSOS-5A (5r)</v>
          </cell>
          <cell r="C1113" t="str">
            <v>Ing. Jana Bátoreková</v>
          </cell>
          <cell r="D1113">
            <v>907861469</v>
          </cell>
          <cell r="E1113" t="str">
            <v>batorek.jana@gmail.com</v>
          </cell>
          <cell r="F1113" t="str">
            <v/>
          </cell>
          <cell r="G1113" t="str">
            <v/>
          </cell>
          <cell r="H1113">
            <v>45218</v>
          </cell>
          <cell r="I1113" t="str">
            <v>OKT</v>
          </cell>
          <cell r="Q1113" t="str">
            <v/>
          </cell>
          <cell r="R1113">
            <v>0</v>
          </cell>
          <cell r="T1113">
            <v>0</v>
          </cell>
        </row>
        <row r="1114">
          <cell r="B1114" t="str">
            <v>BB-EG-5B (5r)</v>
          </cell>
          <cell r="C1114" t="str">
            <v>Matilda Murínová</v>
          </cell>
          <cell r="D1114">
            <v>911139112</v>
          </cell>
          <cell r="E1114" t="str">
            <v>mati.murinova@gmail.com</v>
          </cell>
          <cell r="F1114" t="str">
            <v>K</v>
          </cell>
          <cell r="G1114" t="str">
            <v>z</v>
          </cell>
          <cell r="I1114" t="str">
            <v>AUG</v>
          </cell>
          <cell r="J1114" t="str">
            <v>SEP</v>
          </cell>
          <cell r="M1114" t="str">
            <v>MSB</v>
          </cell>
          <cell r="Q1114" t="str">
            <v/>
          </cell>
          <cell r="R1114">
            <v>0</v>
          </cell>
          <cell r="T1114">
            <v>0</v>
          </cell>
        </row>
        <row r="1115">
          <cell r="B1115" t="str">
            <v>BB-GAS-4A</v>
          </cell>
          <cell r="C1115" t="str">
            <v>Samuel Pančík</v>
          </cell>
          <cell r="D1115">
            <v>908659184</v>
          </cell>
          <cell r="E1115" t="str">
            <v>panciksamuel@gmail.com</v>
          </cell>
          <cell r="F1115" t="str">
            <v>K</v>
          </cell>
          <cell r="G1115" t="str">
            <v>z</v>
          </cell>
          <cell r="H1115">
            <v>44977</v>
          </cell>
          <cell r="I1115" t="str">
            <v>MAJ</v>
          </cell>
          <cell r="J1115" t="str">
            <v>JUN</v>
          </cell>
          <cell r="K1115" t="str">
            <v>JUL</v>
          </cell>
          <cell r="M1115" t="str">
            <v>MSB</v>
          </cell>
          <cell r="O1115" t="str">
            <v>PD</v>
          </cell>
          <cell r="Q1115" t="str">
            <v/>
          </cell>
          <cell r="R1115">
            <v>0</v>
          </cell>
          <cell r="T1115">
            <v>0</v>
          </cell>
        </row>
        <row r="1116">
          <cell r="B1116" t="str">
            <v>BB-GAS-4B</v>
          </cell>
          <cell r="C1116" t="str">
            <v>Katarína Čatlošová</v>
          </cell>
          <cell r="D1116">
            <v>907223550</v>
          </cell>
          <cell r="E1116" t="str">
            <v>kcatlosova2@gmail.com</v>
          </cell>
          <cell r="F1116" t="str">
            <v>K</v>
          </cell>
          <cell r="G1116" t="str">
            <v>z</v>
          </cell>
          <cell r="H1116">
            <v>44974</v>
          </cell>
          <cell r="I1116" t="str">
            <v>MAJ</v>
          </cell>
          <cell r="J1116" t="str">
            <v>JUn</v>
          </cell>
          <cell r="M1116" t="str">
            <v>MSB</v>
          </cell>
          <cell r="N1116" t="str">
            <v>F</v>
          </cell>
          <cell r="O1116" t="str">
            <v>PD</v>
          </cell>
          <cell r="Q1116" t="str">
            <v/>
          </cell>
          <cell r="R1116">
            <v>0</v>
          </cell>
          <cell r="T1116">
            <v>0</v>
          </cell>
        </row>
        <row r="1117">
          <cell r="B1117" t="str">
            <v>BB-HSaO-5HA (5r)_2</v>
          </cell>
          <cell r="C1117" t="str">
            <v xml:space="preserve">Veronika Šulková </v>
          </cell>
          <cell r="D1117">
            <v>911554823</v>
          </cell>
          <cell r="E1117" t="str">
            <v>vsulkova73@gmail.com</v>
          </cell>
          <cell r="F1117" t="str">
            <v/>
          </cell>
          <cell r="G1117" t="str">
            <v/>
          </cell>
          <cell r="J1117" t="str">
            <v>SEP</v>
          </cell>
          <cell r="Q1117" t="str">
            <v/>
          </cell>
          <cell r="R1117">
            <v>0</v>
          </cell>
          <cell r="T1117">
            <v>0</v>
          </cell>
        </row>
        <row r="1118">
          <cell r="B1118" t="str">
            <v>BB-HSaO-5HB (5r)</v>
          </cell>
          <cell r="C1118" t="str">
            <v>Veronika Bohačíková</v>
          </cell>
          <cell r="D1118">
            <v>915398738</v>
          </cell>
          <cell r="E1118" t="str">
            <v>varonikabohacikova23@gmail.com</v>
          </cell>
          <cell r="F1118" t="str">
            <v>K</v>
          </cell>
          <cell r="G1118" t="str">
            <v>z</v>
          </cell>
          <cell r="I1118" t="str">
            <v>MAJ</v>
          </cell>
          <cell r="J1118" t="str">
            <v>MAJ</v>
          </cell>
          <cell r="K1118" t="str">
            <v>MAJ</v>
          </cell>
          <cell r="M1118" t="str">
            <v>MSB</v>
          </cell>
          <cell r="O1118" t="str">
            <v>PD</v>
          </cell>
          <cell r="Q1118" t="str">
            <v/>
          </cell>
          <cell r="R1118">
            <v>0</v>
          </cell>
          <cell r="T1118">
            <v>0</v>
          </cell>
        </row>
        <row r="1119">
          <cell r="B1119" t="str">
            <v>BB-KONZ-4B</v>
          </cell>
          <cell r="C1119" t="str">
            <v>Adam Guláš</v>
          </cell>
          <cell r="D1119">
            <v>940620243</v>
          </cell>
          <cell r="E1119" t="str">
            <v>adam.gulas@gmail.com</v>
          </cell>
          <cell r="F1119" t="str">
            <v>R</v>
          </cell>
          <cell r="G1119" t="str">
            <v>z</v>
          </cell>
          <cell r="H1119">
            <v>44987</v>
          </cell>
          <cell r="I1119" t="str">
            <v>MAj</v>
          </cell>
          <cell r="J1119" t="str">
            <v>JUN</v>
          </cell>
          <cell r="K1119" t="str">
            <v>MAJ</v>
          </cell>
          <cell r="M1119" t="str">
            <v>MSB</v>
          </cell>
          <cell r="O1119" t="str">
            <v>2S</v>
          </cell>
          <cell r="Q1119" t="str">
            <v/>
          </cell>
          <cell r="R1119">
            <v>0</v>
          </cell>
          <cell r="T1119">
            <v>0</v>
          </cell>
        </row>
        <row r="1120">
          <cell r="B1120" t="str">
            <v>BB-SOSE-4A</v>
          </cell>
          <cell r="C1120" t="str">
            <v>Erika Lalíková</v>
          </cell>
          <cell r="D1120">
            <v>908146380</v>
          </cell>
          <cell r="E1120" t="str">
            <v>elalikova245@gmail.com</v>
          </cell>
          <cell r="F1120" t="str">
            <v>K</v>
          </cell>
          <cell r="G1120" t="str">
            <v/>
          </cell>
          <cell r="H1120">
            <v>45240</v>
          </cell>
          <cell r="I1120" t="str">
            <v>NOV</v>
          </cell>
          <cell r="J1120" t="str">
            <v xml:space="preserve">NOV </v>
          </cell>
          <cell r="Q1120" t="str">
            <v/>
          </cell>
          <cell r="R1120">
            <v>0</v>
          </cell>
          <cell r="T1120">
            <v>0</v>
          </cell>
        </row>
        <row r="1121">
          <cell r="B1121" t="str">
            <v>BB-SOSE-4B</v>
          </cell>
          <cell r="C1121" t="str">
            <v>Róbert Zachar</v>
          </cell>
          <cell r="D1121">
            <v>915059912</v>
          </cell>
          <cell r="E1121" t="str">
            <v>robko39.rz@gmail.com</v>
          </cell>
          <cell r="F1121" t="str">
            <v>K</v>
          </cell>
          <cell r="G1121" t="str">
            <v>z</v>
          </cell>
          <cell r="H1121">
            <v>45265</v>
          </cell>
          <cell r="I1121" t="str">
            <v>DEC</v>
          </cell>
          <cell r="Q1121" t="str">
            <v/>
          </cell>
          <cell r="R1121">
            <v>0</v>
          </cell>
          <cell r="T1121">
            <v>0</v>
          </cell>
        </row>
        <row r="1122">
          <cell r="B1122" t="str">
            <v>BB-SOSIT-4B</v>
          </cell>
          <cell r="C1122" t="str">
            <v>Terézia Fúdorová</v>
          </cell>
          <cell r="D1122">
            <v>907088731</v>
          </cell>
          <cell r="E1122" t="str">
            <v>terezia.fudorova@gmail.com</v>
          </cell>
          <cell r="F1122" t="str">
            <v>R</v>
          </cell>
          <cell r="G1122" t="str">
            <v>z</v>
          </cell>
          <cell r="H1122">
            <v>45175</v>
          </cell>
          <cell r="I1122" t="str">
            <v>SEP</v>
          </cell>
          <cell r="J1122" t="str">
            <v>AUG</v>
          </cell>
          <cell r="K1122" t="str">
            <v>AUG</v>
          </cell>
          <cell r="Q1122" t="str">
            <v/>
          </cell>
          <cell r="R1122">
            <v>0</v>
          </cell>
          <cell r="T1122">
            <v>0</v>
          </cell>
        </row>
        <row r="1123">
          <cell r="B1123" t="str">
            <v>BB-SOSP-4FP</v>
          </cell>
          <cell r="C1123" t="str">
            <v>Adriana Majerčíková</v>
          </cell>
          <cell r="D1123">
            <v>950264993</v>
          </cell>
          <cell r="E1123" t="str">
            <v>adkamajercikova@gmail.com</v>
          </cell>
          <cell r="F1123" t="str">
            <v>K</v>
          </cell>
          <cell r="G1123" t="str">
            <v/>
          </cell>
          <cell r="H1123">
            <v>45254</v>
          </cell>
          <cell r="I1123" t="str">
            <v>NOV</v>
          </cell>
          <cell r="Q1123" t="str">
            <v/>
          </cell>
          <cell r="R1123">
            <v>0</v>
          </cell>
          <cell r="T1123">
            <v>0</v>
          </cell>
        </row>
        <row r="1124">
          <cell r="B1124" t="str">
            <v>BB-SOSPB-2C</v>
          </cell>
          <cell r="C1124" t="str">
            <v xml:space="preserve">Mária Šimková </v>
          </cell>
          <cell r="D1124">
            <v>940513760</v>
          </cell>
          <cell r="E1124" t="str">
            <v>maria.simkova.221@gmail.com</v>
          </cell>
          <cell r="F1124" t="str">
            <v/>
          </cell>
          <cell r="G1124" t="str">
            <v/>
          </cell>
          <cell r="J1124" t="str">
            <v>OKT</v>
          </cell>
          <cell r="Q1124" t="str">
            <v/>
          </cell>
          <cell r="R1124">
            <v>0</v>
          </cell>
          <cell r="T1124">
            <v>0</v>
          </cell>
        </row>
        <row r="1125">
          <cell r="B1125" t="str">
            <v>BB-SPORT-8A</v>
          </cell>
          <cell r="C1125" t="str">
            <v>Roland Kotian</v>
          </cell>
          <cell r="D1125">
            <v>910505451</v>
          </cell>
          <cell r="E1125" t="str">
            <v>rkotianbusiness@gmail.com</v>
          </cell>
          <cell r="F1125" t="str">
            <v>R</v>
          </cell>
          <cell r="G1125" t="str">
            <v>z</v>
          </cell>
          <cell r="H1125">
            <v>45189</v>
          </cell>
          <cell r="I1125" t="str">
            <v>SEP</v>
          </cell>
          <cell r="J1125" t="str">
            <v>SEP</v>
          </cell>
          <cell r="K1125" t="str">
            <v>SEP</v>
          </cell>
          <cell r="Q1125" t="str">
            <v/>
          </cell>
          <cell r="R1125">
            <v>0</v>
          </cell>
          <cell r="T1125">
            <v>0</v>
          </cell>
        </row>
        <row r="1126">
          <cell r="B1126" t="str">
            <v>BB-SPORT-8C</v>
          </cell>
          <cell r="C1126" t="str">
            <v>Richard Mako</v>
          </cell>
          <cell r="D1126">
            <v>908100634</v>
          </cell>
          <cell r="E1126" t="str">
            <v>rmako6828@gmail.com</v>
          </cell>
          <cell r="F1126" t="str">
            <v>R</v>
          </cell>
          <cell r="G1126" t="str">
            <v>z</v>
          </cell>
          <cell r="H1126">
            <v>44978</v>
          </cell>
          <cell r="I1126" t="str">
            <v>SEP</v>
          </cell>
          <cell r="J1126" t="str">
            <v>SEP</v>
          </cell>
          <cell r="Q1126" t="str">
            <v/>
          </cell>
          <cell r="R1126">
            <v>0</v>
          </cell>
          <cell r="T1126">
            <v>0</v>
          </cell>
        </row>
        <row r="1127">
          <cell r="B1127" t="str">
            <v>BB-SPSS-4A</v>
          </cell>
          <cell r="C1127" t="str">
            <v>Vanesa Voskárová</v>
          </cell>
          <cell r="D1127">
            <v>919039109</v>
          </cell>
          <cell r="E1127" t="str">
            <v>vanesavoskarova@gmail.com</v>
          </cell>
          <cell r="F1127" t="str">
            <v>K</v>
          </cell>
          <cell r="G1127" t="str">
            <v/>
          </cell>
          <cell r="H1127" t="str">
            <v>KONK</v>
          </cell>
          <cell r="I1127" t="str">
            <v>nechcu</v>
          </cell>
          <cell r="J1127" t="str">
            <v>SEP</v>
          </cell>
          <cell r="Q1127" t="str">
            <v/>
          </cell>
          <cell r="R1127">
            <v>0</v>
          </cell>
          <cell r="T1127">
            <v>0</v>
          </cell>
        </row>
        <row r="1128">
          <cell r="B1128" t="str">
            <v>BJ-GLS-4A</v>
          </cell>
          <cell r="C1128" t="str">
            <v>Tamara Šuťaková</v>
          </cell>
          <cell r="D1128">
            <v>907518240</v>
          </cell>
          <cell r="E1128" t="str">
            <v>tami.sutakova@gmail.com</v>
          </cell>
          <cell r="F1128" t="str">
            <v>K</v>
          </cell>
          <cell r="G1128" t="str">
            <v>z</v>
          </cell>
          <cell r="I1128" t="str">
            <v>AUG</v>
          </cell>
          <cell r="J1128" t="str">
            <v>DEC_22</v>
          </cell>
          <cell r="Q1128" t="str">
            <v/>
          </cell>
          <cell r="R1128">
            <v>0</v>
          </cell>
          <cell r="T1128">
            <v>0</v>
          </cell>
        </row>
        <row r="1129">
          <cell r="B1129" t="str">
            <v>BJ-SPS-4A</v>
          </cell>
          <cell r="C1129" t="str">
            <v xml:space="preserve">Viktoria Drechslerová </v>
          </cell>
          <cell r="D1129">
            <v>902650411</v>
          </cell>
          <cell r="E1129" t="str">
            <v>drechsler.viktoria@gmail.com</v>
          </cell>
          <cell r="F1129" t="str">
            <v>K</v>
          </cell>
          <cell r="G1129" t="str">
            <v/>
          </cell>
          <cell r="J1129" t="str">
            <v>AUG</v>
          </cell>
          <cell r="Q1129" t="str">
            <v/>
          </cell>
          <cell r="R1129">
            <v>0</v>
          </cell>
          <cell r="T1129">
            <v>0</v>
          </cell>
        </row>
        <row r="1130">
          <cell r="B1130" t="str">
            <v>BJ-SPS-4A</v>
          </cell>
          <cell r="C1130" t="str">
            <v>Bianka Baňasová</v>
          </cell>
          <cell r="D1130">
            <v>951257410</v>
          </cell>
          <cell r="E1130" t="str">
            <v>banasovab11@gmail.com</v>
          </cell>
          <cell r="F1130" t="str">
            <v>K</v>
          </cell>
          <cell r="G1130" t="str">
            <v/>
          </cell>
          <cell r="H1130">
            <v>45254</v>
          </cell>
          <cell r="I1130" t="str">
            <v>NOV</v>
          </cell>
          <cell r="J1130" t="str">
            <v>AUG</v>
          </cell>
          <cell r="Q1130" t="str">
            <v/>
          </cell>
          <cell r="R1130">
            <v>0</v>
          </cell>
          <cell r="T1130">
            <v>0</v>
          </cell>
        </row>
        <row r="1131">
          <cell r="B1131" t="str">
            <v>BJ-SSJH-4A</v>
          </cell>
          <cell r="C1131" t="str">
            <v>Šimon Gutt</v>
          </cell>
          <cell r="D1131">
            <v>944502627</v>
          </cell>
          <cell r="E1131" t="str">
            <v>guttsimon01@gmail.com</v>
          </cell>
          <cell r="F1131" t="str">
            <v>K</v>
          </cell>
          <cell r="G1131" t="str">
            <v>z</v>
          </cell>
          <cell r="H1131">
            <v>44991</v>
          </cell>
          <cell r="I1131" t="str">
            <v>JUN</v>
          </cell>
          <cell r="J1131" t="str">
            <v>JUL</v>
          </cell>
          <cell r="Q1131" t="str">
            <v/>
          </cell>
          <cell r="R1131">
            <v>0</v>
          </cell>
          <cell r="T1131">
            <v>0</v>
          </cell>
        </row>
        <row r="1132">
          <cell r="B1132" t="str">
            <v>BJ-SSJH-4B</v>
          </cell>
          <cell r="C1132" t="str">
            <v>Tomáš Ivančo</v>
          </cell>
          <cell r="D1132">
            <v>949741739</v>
          </cell>
          <cell r="E1132" t="str">
            <v>trashyt083@gmail.com</v>
          </cell>
          <cell r="F1132" t="str">
            <v>K</v>
          </cell>
          <cell r="G1132" t="str">
            <v/>
          </cell>
          <cell r="J1132" t="str">
            <v>SEP</v>
          </cell>
          <cell r="Q1132" t="str">
            <v/>
          </cell>
          <cell r="R1132">
            <v>0</v>
          </cell>
          <cell r="T1132">
            <v>0</v>
          </cell>
        </row>
        <row r="1133">
          <cell r="B1133" t="str">
            <v>BJ-SSJH-4C</v>
          </cell>
          <cell r="C1133" t="str">
            <v xml:space="preserve">Samko Špirka </v>
          </cell>
          <cell r="D1133">
            <v>948070046</v>
          </cell>
          <cell r="E1133" t="str">
            <v>samkospirka@gmail.com</v>
          </cell>
          <cell r="F1133" t="str">
            <v>K</v>
          </cell>
          <cell r="G1133" t="str">
            <v/>
          </cell>
          <cell r="J1133" t="str">
            <v>SEP</v>
          </cell>
          <cell r="Q1133" t="str">
            <v/>
          </cell>
          <cell r="R1133">
            <v>0</v>
          </cell>
          <cell r="T1133">
            <v>0</v>
          </cell>
        </row>
        <row r="1134">
          <cell r="B1134" t="str">
            <v>BNB-CSOS-4A</v>
          </cell>
          <cell r="C1134" t="str">
            <v>Alexandra Karmanová</v>
          </cell>
          <cell r="D1134">
            <v>917993320</v>
          </cell>
          <cell r="E1134" t="str">
            <v>saska.karmanova17@gmail.com</v>
          </cell>
          <cell r="F1134" t="str">
            <v/>
          </cell>
          <cell r="G1134" t="str">
            <v/>
          </cell>
          <cell r="H1134">
            <v>45177</v>
          </cell>
          <cell r="I1134" t="str">
            <v>SEP</v>
          </cell>
          <cell r="M1134" t="str">
            <v>SB A</v>
          </cell>
          <cell r="Q1134" t="str">
            <v/>
          </cell>
          <cell r="R1134">
            <v>0</v>
          </cell>
          <cell r="T1134">
            <v>0</v>
          </cell>
        </row>
        <row r="1135">
          <cell r="B1135" t="str">
            <v>BNB-GYM-4B</v>
          </cell>
          <cell r="C1135" t="str">
            <v>Rebeka Rybárová</v>
          </cell>
          <cell r="D1135">
            <v>918228651</v>
          </cell>
          <cell r="E1135" t="str">
            <v>rybarovarebeka11@gmail.com</v>
          </cell>
          <cell r="F1135" t="str">
            <v>K</v>
          </cell>
          <cell r="G1135" t="str">
            <v>z</v>
          </cell>
          <cell r="H1135">
            <v>44964</v>
          </cell>
          <cell r="I1135" t="str">
            <v>JUN</v>
          </cell>
          <cell r="J1135" t="str">
            <v>JUN</v>
          </cell>
          <cell r="K1135" t="str">
            <v>JUN</v>
          </cell>
          <cell r="Q1135" t="str">
            <v/>
          </cell>
          <cell r="R1135">
            <v>0</v>
          </cell>
          <cell r="T1135">
            <v>0</v>
          </cell>
        </row>
        <row r="1136">
          <cell r="B1136" t="str">
            <v>BNB-GYM-OKT</v>
          </cell>
          <cell r="C1136" t="str">
            <v>Vanesa Varhaniková</v>
          </cell>
          <cell r="D1136">
            <v>917177218</v>
          </cell>
          <cell r="E1136" t="str">
            <v>vanesvarhanikova@gmail.com</v>
          </cell>
          <cell r="F1136" t="str">
            <v>K</v>
          </cell>
          <cell r="G1136" t="str">
            <v>z</v>
          </cell>
          <cell r="H1136">
            <v>45205</v>
          </cell>
          <cell r="I1136" t="str">
            <v>OKT</v>
          </cell>
          <cell r="J1136" t="str">
            <v>OKT</v>
          </cell>
          <cell r="Q1136" t="str">
            <v/>
          </cell>
          <cell r="R1136">
            <v>0</v>
          </cell>
          <cell r="T1136">
            <v>0</v>
          </cell>
        </row>
        <row r="1137">
          <cell r="B1137" t="str">
            <v>BR-GYM-OKT</v>
          </cell>
          <cell r="C1137" t="str">
            <v>Peter Beličák</v>
          </cell>
          <cell r="D1137">
            <v>911824554</v>
          </cell>
          <cell r="E1137" t="str">
            <v>pbelicak@gmail.com</v>
          </cell>
          <cell r="F1137" t="str">
            <v>K</v>
          </cell>
          <cell r="G1137" t="str">
            <v>z</v>
          </cell>
          <cell r="H1137">
            <v>44978</v>
          </cell>
          <cell r="I1137" t="str">
            <v>MAJ</v>
          </cell>
          <cell r="J1137" t="str">
            <v>JUN</v>
          </cell>
          <cell r="K1137" t="str">
            <v>MAR</v>
          </cell>
          <cell r="Q1137" t="str">
            <v/>
          </cell>
          <cell r="R1137">
            <v>0</v>
          </cell>
          <cell r="T1137">
            <v>0</v>
          </cell>
        </row>
        <row r="1138">
          <cell r="B1138" t="str">
            <v>BR-HA-5A (5r)</v>
          </cell>
          <cell r="C1138" t="str">
            <v>Ema Pavlovová</v>
          </cell>
          <cell r="D1138">
            <v>918257514</v>
          </cell>
          <cell r="E1138" t="str">
            <v>emicok12@gmail.com</v>
          </cell>
          <cell r="F1138" t="str">
            <v>K</v>
          </cell>
          <cell r="G1138" t="str">
            <v>z</v>
          </cell>
          <cell r="H1138">
            <v>45019</v>
          </cell>
          <cell r="I1138" t="str">
            <v>MAj</v>
          </cell>
          <cell r="J1138" t="str">
            <v>MAj</v>
          </cell>
          <cell r="K1138" t="str">
            <v>MAJ</v>
          </cell>
          <cell r="M1138" t="str">
            <v>MSB</v>
          </cell>
          <cell r="N1138" t="str">
            <v>F</v>
          </cell>
          <cell r="Q1138" t="str">
            <v/>
          </cell>
          <cell r="R1138">
            <v>0</v>
          </cell>
          <cell r="T1138">
            <v>0</v>
          </cell>
        </row>
        <row r="1139">
          <cell r="B1139" t="str">
            <v>BR-HA-5B (5r)</v>
          </cell>
          <cell r="C1139" t="str">
            <v>Simona Martinková</v>
          </cell>
          <cell r="D1139">
            <v>917643401</v>
          </cell>
          <cell r="E1139" t="str">
            <v>martinkovas26@gmail.com</v>
          </cell>
          <cell r="F1139" t="str">
            <v>K</v>
          </cell>
          <cell r="G1139" t="str">
            <v>z</v>
          </cell>
          <cell r="H1139">
            <v>44974</v>
          </cell>
          <cell r="I1139" t="str">
            <v>APR</v>
          </cell>
          <cell r="J1139" t="str">
            <v>APR</v>
          </cell>
          <cell r="M1139" t="str">
            <v>MSB</v>
          </cell>
          <cell r="N1139" t="str">
            <v>F</v>
          </cell>
          <cell r="P1139" t="str">
            <v>áno</v>
          </cell>
          <cell r="Q1139" t="str">
            <v/>
          </cell>
          <cell r="R1139">
            <v>0</v>
          </cell>
          <cell r="T1139">
            <v>0</v>
          </cell>
        </row>
        <row r="1140">
          <cell r="B1140" t="str">
            <v>BS-SOSL-4A</v>
          </cell>
          <cell r="C1140" t="str">
            <v>Sebastián Rizman</v>
          </cell>
          <cell r="D1140">
            <v>944678719</v>
          </cell>
          <cell r="E1140" t="str">
            <v>rizman.sebastian@gmail.com</v>
          </cell>
          <cell r="F1140" t="str">
            <v>K</v>
          </cell>
          <cell r="G1140" t="str">
            <v>z</v>
          </cell>
          <cell r="H1140">
            <v>44977</v>
          </cell>
          <cell r="I1140" t="str">
            <v>MAJ</v>
          </cell>
          <cell r="J1140" t="str">
            <v>JUN</v>
          </cell>
          <cell r="K1140" t="str">
            <v>MAJ</v>
          </cell>
          <cell r="M1140" t="str">
            <v>MSB</v>
          </cell>
          <cell r="O1140" t="str">
            <v>PD</v>
          </cell>
          <cell r="Q1140" t="str">
            <v/>
          </cell>
          <cell r="R1140">
            <v>0</v>
          </cell>
          <cell r="T1140">
            <v>0</v>
          </cell>
        </row>
        <row r="1141">
          <cell r="B1141" t="str">
            <v>BS-SPS-4PD</v>
          </cell>
          <cell r="C1141" t="str">
            <v>Hana Oslancová</v>
          </cell>
          <cell r="D1141">
            <v>948288044</v>
          </cell>
          <cell r="E1141" t="str">
            <v>hanaoslanec@gmail.com</v>
          </cell>
          <cell r="F1141" t="str">
            <v/>
          </cell>
          <cell r="G1141" t="str">
            <v>z</v>
          </cell>
          <cell r="H1141">
            <v>45195</v>
          </cell>
          <cell r="I1141" t="str">
            <v>SEP</v>
          </cell>
          <cell r="Q1141" t="str">
            <v/>
          </cell>
          <cell r="R1141">
            <v>0</v>
          </cell>
          <cell r="T1141">
            <v>0</v>
          </cell>
        </row>
        <row r="1142">
          <cell r="B1142" t="str">
            <v>BY-GYM-OKT</v>
          </cell>
          <cell r="C1142" t="str">
            <v xml:space="preserve">Jasmina Honzova </v>
          </cell>
          <cell r="D1142">
            <v>904370383</v>
          </cell>
          <cell r="E1142" t="str">
            <v>jasmina.honzova@gmail.com</v>
          </cell>
          <cell r="F1142" t="str">
            <v>K</v>
          </cell>
          <cell r="G1142" t="str">
            <v/>
          </cell>
          <cell r="J1142" t="str">
            <v>SEP</v>
          </cell>
          <cell r="K1142" t="str">
            <v>SEP</v>
          </cell>
          <cell r="Q1142" t="str">
            <v/>
          </cell>
          <cell r="R1142">
            <v>0</v>
          </cell>
          <cell r="T1142">
            <v>0</v>
          </cell>
        </row>
        <row r="1143">
          <cell r="B1143" t="str">
            <v>CA-GYM-4D</v>
          </cell>
          <cell r="C1143" t="str">
            <v>Valentína Lysiková</v>
          </cell>
          <cell r="D1143">
            <v>908175991</v>
          </cell>
          <cell r="E1143" t="str">
            <v>valenlysikova@gmail.com</v>
          </cell>
          <cell r="F1143" t="str">
            <v>K</v>
          </cell>
          <cell r="G1143" t="str">
            <v>z</v>
          </cell>
          <cell r="H1143">
            <v>44965</v>
          </cell>
          <cell r="I1143" t="str">
            <v>MAR</v>
          </cell>
          <cell r="J1143" t="str">
            <v>APR</v>
          </cell>
          <cell r="K1143" t="str">
            <v>MAR</v>
          </cell>
          <cell r="M1143" t="str">
            <v>MSB</v>
          </cell>
          <cell r="O1143" t="str">
            <v>2S</v>
          </cell>
          <cell r="Q1143" t="str">
            <v/>
          </cell>
          <cell r="R1143">
            <v>0</v>
          </cell>
          <cell r="T1143">
            <v>0</v>
          </cell>
        </row>
        <row r="1144">
          <cell r="B1144" t="str">
            <v>CA-GYM-4E</v>
          </cell>
          <cell r="C1144" t="str">
            <v>Chiara Hrdináková</v>
          </cell>
          <cell r="D1144">
            <v>917345798</v>
          </cell>
          <cell r="E1144" t="str">
            <v>chiarahrdinakova@gmail.com</v>
          </cell>
          <cell r="F1144" t="str">
            <v>K</v>
          </cell>
          <cell r="G1144" t="str">
            <v>z</v>
          </cell>
          <cell r="H1144">
            <v>44966</v>
          </cell>
          <cell r="I1144" t="str">
            <v>MAJ</v>
          </cell>
          <cell r="J1144" t="str">
            <v>JUN</v>
          </cell>
          <cell r="K1144" t="str">
            <v>MAJ</v>
          </cell>
          <cell r="M1144" t="str">
            <v>MSB</v>
          </cell>
          <cell r="Q1144" t="str">
            <v/>
          </cell>
          <cell r="R1144">
            <v>0</v>
          </cell>
          <cell r="T1144">
            <v>0</v>
          </cell>
        </row>
        <row r="1145">
          <cell r="B1145" t="str">
            <v>CA-GYM-5F (5r)</v>
          </cell>
          <cell r="C1145" t="str">
            <v>Viktória Koperová</v>
          </cell>
          <cell r="D1145">
            <v>918921412</v>
          </cell>
          <cell r="E1145" t="str">
            <v>viktoriakoperova@gmail.com</v>
          </cell>
          <cell r="F1145" t="str">
            <v>K</v>
          </cell>
          <cell r="G1145" t="str">
            <v>z</v>
          </cell>
          <cell r="H1145">
            <v>44965</v>
          </cell>
          <cell r="I1145" t="str">
            <v>MAR</v>
          </cell>
          <cell r="J1145" t="str">
            <v>MAJ</v>
          </cell>
          <cell r="K1145" t="str">
            <v>APR</v>
          </cell>
          <cell r="M1145" t="str">
            <v>MSB</v>
          </cell>
          <cell r="Q1145" t="str">
            <v/>
          </cell>
          <cell r="R1145">
            <v>0</v>
          </cell>
          <cell r="T1145">
            <v>0</v>
          </cell>
        </row>
        <row r="1146">
          <cell r="B1146" t="str">
            <v>CA-OAS-2P (nads)</v>
          </cell>
          <cell r="C1146" t="str">
            <v>Natália Brisučiaková</v>
          </cell>
          <cell r="D1146">
            <v>949188362</v>
          </cell>
          <cell r="E1146" t="str">
            <v>natalli.brisuciakova@gmail.com</v>
          </cell>
          <cell r="F1146" t="str">
            <v>K</v>
          </cell>
          <cell r="G1146" t="str">
            <v/>
          </cell>
          <cell r="I1146" t="str">
            <v>=</v>
          </cell>
          <cell r="J1146" t="str">
            <v>MAR</v>
          </cell>
          <cell r="K1146" t="str">
            <v>FEB</v>
          </cell>
          <cell r="Q1146" t="str">
            <v/>
          </cell>
          <cell r="R1146">
            <v>0</v>
          </cell>
          <cell r="T1146">
            <v>0</v>
          </cell>
        </row>
        <row r="1147">
          <cell r="B1147" t="str">
            <v>CA-OAS-4H</v>
          </cell>
          <cell r="C1147" t="str">
            <v>Martin Minarčík</v>
          </cell>
          <cell r="D1147">
            <v>919072106</v>
          </cell>
          <cell r="E1147" t="str">
            <v>mathew12545@gmail.com</v>
          </cell>
          <cell r="F1147" t="str">
            <v>K</v>
          </cell>
          <cell r="G1147" t="str">
            <v>z</v>
          </cell>
          <cell r="H1147" t="str">
            <v>28.3.203</v>
          </cell>
          <cell r="I1147" t="str">
            <v>MAR</v>
          </cell>
          <cell r="J1147" t="str">
            <v>APR</v>
          </cell>
          <cell r="Q1147" t="str">
            <v/>
          </cell>
          <cell r="R1147">
            <v>0</v>
          </cell>
          <cell r="T1147">
            <v>0</v>
          </cell>
        </row>
        <row r="1148">
          <cell r="B1148" t="str">
            <v>CA-PED-4UVB</v>
          </cell>
          <cell r="C1148" t="str">
            <v>Zuzana Labudová</v>
          </cell>
          <cell r="D1148">
            <v>948010864</v>
          </cell>
          <cell r="E1148" t="str">
            <v>zuzana.labudova999@gmail.com</v>
          </cell>
          <cell r="F1148" t="str">
            <v>K</v>
          </cell>
          <cell r="G1148" t="str">
            <v>z</v>
          </cell>
          <cell r="H1148">
            <v>44966</v>
          </cell>
          <cell r="I1148" t="str">
            <v>MAR</v>
          </cell>
          <cell r="J1148" t="str">
            <v>APR</v>
          </cell>
          <cell r="K1148" t="str">
            <v>MAR</v>
          </cell>
          <cell r="M1148" t="str">
            <v>MSB</v>
          </cell>
          <cell r="O1148" t="str">
            <v>2S</v>
          </cell>
          <cell r="Q1148" t="str">
            <v/>
          </cell>
          <cell r="R1148">
            <v>0</v>
          </cell>
          <cell r="T1148">
            <v>0</v>
          </cell>
        </row>
        <row r="1149">
          <cell r="B1149" t="str">
            <v>CA-SOST-4B</v>
          </cell>
          <cell r="C1149" t="str">
            <v>Timotej Perďoch</v>
          </cell>
          <cell r="D1149">
            <v>944075437</v>
          </cell>
          <cell r="E1149" t="str">
            <v>timoperdoch8@gmail.com</v>
          </cell>
          <cell r="F1149" t="str">
            <v>K</v>
          </cell>
          <cell r="G1149" t="str">
            <v>z</v>
          </cell>
          <cell r="H1149">
            <v>44960</v>
          </cell>
          <cell r="I1149" t="str">
            <v>MAJ</v>
          </cell>
          <cell r="J1149" t="str">
            <v>SEP</v>
          </cell>
          <cell r="K1149" t="str">
            <v>SEP</v>
          </cell>
          <cell r="M1149" t="str">
            <v>MSB</v>
          </cell>
          <cell r="Q1149" t="str">
            <v/>
          </cell>
          <cell r="R1149">
            <v>0</v>
          </cell>
          <cell r="T1149">
            <v>0</v>
          </cell>
        </row>
        <row r="1150">
          <cell r="B1150" t="str">
            <v>DCA-GYM-4B</v>
          </cell>
          <cell r="C1150" t="str">
            <v>Tamara Bučová</v>
          </cell>
          <cell r="D1150">
            <v>907440186</v>
          </cell>
          <cell r="E1150" t="str">
            <v>tamara1234.bucova@gmail.com</v>
          </cell>
          <cell r="F1150" t="str">
            <v>K</v>
          </cell>
          <cell r="G1150" t="str">
            <v>z</v>
          </cell>
          <cell r="H1150">
            <v>44967</v>
          </cell>
          <cell r="I1150" t="str">
            <v>SEP</v>
          </cell>
          <cell r="J1150" t="str">
            <v>SEP</v>
          </cell>
          <cell r="Q1150" t="str">
            <v/>
          </cell>
          <cell r="R1150">
            <v>0</v>
          </cell>
          <cell r="T1150">
            <v>0</v>
          </cell>
        </row>
        <row r="1151">
          <cell r="B1151" t="str">
            <v>DCA-SOS-4E</v>
          </cell>
          <cell r="C1151" t="str">
            <v>Patrik Adamec</v>
          </cell>
          <cell r="D1151">
            <v>903379901</v>
          </cell>
          <cell r="E1151" t="str">
            <v>grimo39.ja@gmail.com</v>
          </cell>
          <cell r="F1151" t="str">
            <v>K</v>
          </cell>
          <cell r="G1151" t="str">
            <v>z</v>
          </cell>
          <cell r="H1151">
            <v>45019</v>
          </cell>
          <cell r="I1151" t="str">
            <v>APR</v>
          </cell>
          <cell r="J1151" t="str">
            <v>SEP</v>
          </cell>
          <cell r="Q1151" t="str">
            <v/>
          </cell>
          <cell r="R1151">
            <v>0</v>
          </cell>
          <cell r="T1151">
            <v>0</v>
          </cell>
        </row>
        <row r="1152">
          <cell r="B1152" t="str">
            <v>DCA-SPS-4C</v>
          </cell>
          <cell r="C1152" t="str">
            <v>Sára Kukučková</v>
          </cell>
          <cell r="D1152">
            <v>944392133</v>
          </cell>
          <cell r="E1152" t="str">
            <v>kukuckova.sara@gmail.com</v>
          </cell>
          <cell r="F1152" t="str">
            <v>K</v>
          </cell>
          <cell r="G1152" t="str">
            <v>z</v>
          </cell>
          <cell r="H1152">
            <v>45183</v>
          </cell>
          <cell r="I1152" t="str">
            <v>SEP</v>
          </cell>
          <cell r="J1152" t="str">
            <v>SEP</v>
          </cell>
          <cell r="Q1152" t="str">
            <v/>
          </cell>
          <cell r="R1152">
            <v>0</v>
          </cell>
          <cell r="T1152">
            <v>0</v>
          </cell>
        </row>
        <row r="1153">
          <cell r="B1153" t="str">
            <v>DCA-SPS-4E</v>
          </cell>
          <cell r="C1153" t="str">
            <v>Lukáš Jankovič</v>
          </cell>
          <cell r="D1153">
            <v>940577333</v>
          </cell>
          <cell r="E1153" t="str">
            <v>jankoviclukas18@gmail.com</v>
          </cell>
          <cell r="F1153" t="str">
            <v>K</v>
          </cell>
          <cell r="G1153" t="str">
            <v>z</v>
          </cell>
          <cell r="H1153">
            <v>45181</v>
          </cell>
          <cell r="I1153" t="str">
            <v>SEP</v>
          </cell>
          <cell r="J1153" t="str">
            <v>SEP</v>
          </cell>
          <cell r="Q1153" t="str">
            <v/>
          </cell>
          <cell r="R1153">
            <v>0</v>
          </cell>
          <cell r="T1153">
            <v>0</v>
          </cell>
        </row>
        <row r="1154">
          <cell r="B1154" t="str">
            <v>DK-GYM-OKT</v>
          </cell>
          <cell r="C1154" t="str">
            <v>Nikola Zelinová</v>
          </cell>
          <cell r="D1154">
            <v>907079480</v>
          </cell>
          <cell r="E1154" t="str">
            <v>zelinova.nikola3@gmail.com</v>
          </cell>
          <cell r="F1154" t="str">
            <v>R</v>
          </cell>
          <cell r="G1154" t="str">
            <v>z</v>
          </cell>
          <cell r="H1154">
            <v>44980</v>
          </cell>
          <cell r="I1154" t="str">
            <v>MAJ</v>
          </cell>
          <cell r="J1154" t="str">
            <v>JUN</v>
          </cell>
          <cell r="K1154" t="str">
            <v>MAJ</v>
          </cell>
          <cell r="M1154" t="str">
            <v>MSB</v>
          </cell>
          <cell r="Q1154" t="str">
            <v/>
          </cell>
          <cell r="R1154">
            <v>0</v>
          </cell>
          <cell r="T1154">
            <v>0</v>
          </cell>
        </row>
        <row r="1155">
          <cell r="B1155" t="str">
            <v>DK-SOSPOL-4C</v>
          </cell>
          <cell r="C1155" t="str">
            <v>Ivana Skulecová</v>
          </cell>
          <cell r="D1155">
            <v>902203909</v>
          </cell>
          <cell r="E1155" t="str">
            <v>ivana.skulecova@gmail.com</v>
          </cell>
          <cell r="F1155" t="str">
            <v>R</v>
          </cell>
          <cell r="G1155" t="str">
            <v>z</v>
          </cell>
          <cell r="H1155">
            <v>44978</v>
          </cell>
          <cell r="J1155" t="str">
            <v>OKT</v>
          </cell>
          <cell r="Q1155" t="str">
            <v/>
          </cell>
          <cell r="R1155">
            <v>0</v>
          </cell>
          <cell r="T1155">
            <v>0</v>
          </cell>
        </row>
        <row r="1156">
          <cell r="B1156" t="str">
            <v>DK-SOSPOL-4E</v>
          </cell>
          <cell r="C1156" t="str">
            <v>Ing. Magdaléna Turčinová</v>
          </cell>
          <cell r="D1156">
            <v>907457880</v>
          </cell>
          <cell r="E1156" t="str">
            <v>magdalena.turcinova@gmail.com</v>
          </cell>
          <cell r="F1156" t="str">
            <v/>
          </cell>
          <cell r="G1156" t="str">
            <v>z</v>
          </cell>
          <cell r="H1156">
            <v>45099</v>
          </cell>
          <cell r="I1156" t="str">
            <v>JUN</v>
          </cell>
          <cell r="J1156" t="str">
            <v>dorucene</v>
          </cell>
          <cell r="K1156" t="str">
            <v>DEC_22</v>
          </cell>
          <cell r="Q1156" t="str">
            <v/>
          </cell>
          <cell r="R1156">
            <v>0</v>
          </cell>
          <cell r="T1156">
            <v>0</v>
          </cell>
        </row>
        <row r="1157">
          <cell r="B1157" t="str">
            <v>DK-SSOS-4A</v>
          </cell>
          <cell r="C1157" t="str">
            <v>Alessanda Prencipe</v>
          </cell>
          <cell r="D1157">
            <v>910754618</v>
          </cell>
          <cell r="E1157" t="str">
            <v>prencipealessa@gmail.com</v>
          </cell>
          <cell r="F1157" t="str">
            <v>R</v>
          </cell>
          <cell r="G1157" t="str">
            <v>z</v>
          </cell>
          <cell r="H1157">
            <v>44973</v>
          </cell>
          <cell r="I1157" t="str">
            <v>MAR</v>
          </cell>
          <cell r="J1157" t="str">
            <v>APR</v>
          </cell>
          <cell r="K1157" t="str">
            <v>APR</v>
          </cell>
          <cell r="M1157" t="str">
            <v>MSB</v>
          </cell>
          <cell r="N1157" t="str">
            <v>F</v>
          </cell>
          <cell r="Q1157" t="str">
            <v/>
          </cell>
          <cell r="R1157">
            <v>0</v>
          </cell>
          <cell r="T1157">
            <v>0</v>
          </cell>
        </row>
        <row r="1158">
          <cell r="B1158" t="str">
            <v>DS-SOSSsVJM-5D (5r)</v>
          </cell>
          <cell r="C1158" t="str">
            <v>Ing. Adriana Horváthová</v>
          </cell>
          <cell r="D1158">
            <v>905265730</v>
          </cell>
          <cell r="E1158" t="str">
            <v>horv.tibor@zoznam.sk</v>
          </cell>
          <cell r="F1158" t="str">
            <v/>
          </cell>
          <cell r="G1158" t="str">
            <v/>
          </cell>
          <cell r="J1158" t="str">
            <v>SEP</v>
          </cell>
          <cell r="K1158" t="str">
            <v>SEP</v>
          </cell>
          <cell r="Q1158" t="str">
            <v/>
          </cell>
          <cell r="R1158">
            <v>0</v>
          </cell>
          <cell r="T1158">
            <v>0</v>
          </cell>
        </row>
        <row r="1159">
          <cell r="B1159" t="str">
            <v>DS-SŠOSsVJM-4B</v>
          </cell>
          <cell r="C1159" t="str">
            <v>Ivana Némová</v>
          </cell>
          <cell r="D1159">
            <v>905136154</v>
          </cell>
          <cell r="E1159" t="str">
            <v>ivana.nemova@gmail.com</v>
          </cell>
          <cell r="F1159" t="str">
            <v/>
          </cell>
          <cell r="G1159" t="str">
            <v/>
          </cell>
          <cell r="J1159" t="str">
            <v>SEP</v>
          </cell>
          <cell r="K1159" t="str">
            <v>SEP</v>
          </cell>
          <cell r="Q1159" t="str">
            <v/>
          </cell>
          <cell r="R1159">
            <v>0</v>
          </cell>
          <cell r="T1159">
            <v>0</v>
          </cell>
        </row>
        <row r="1160">
          <cell r="B1160" t="str">
            <v>DS-SŠOSsVJM-4SM</v>
          </cell>
          <cell r="C1160" t="str">
            <v>PaedDr. Anita Bíro</v>
          </cell>
          <cell r="D1160">
            <v>915983626</v>
          </cell>
          <cell r="E1160" t="str">
            <v>vandus.nagyova@gmail.com</v>
          </cell>
          <cell r="F1160" t="str">
            <v/>
          </cell>
          <cell r="G1160" t="str">
            <v/>
          </cell>
          <cell r="H1160">
            <v>45222</v>
          </cell>
          <cell r="I1160" t="str">
            <v>OKT</v>
          </cell>
          <cell r="J1160" t="str">
            <v>=</v>
          </cell>
          <cell r="Q1160" t="str">
            <v/>
          </cell>
          <cell r="R1160">
            <v>0</v>
          </cell>
          <cell r="T1160">
            <v>0</v>
          </cell>
        </row>
        <row r="1161">
          <cell r="B1161" t="str">
            <v>DT-GYM-4A</v>
          </cell>
          <cell r="C1161" t="str">
            <v>Kristína Melichová</v>
          </cell>
          <cell r="D1161">
            <v>903036515</v>
          </cell>
          <cell r="E1161" t="str">
            <v>kristina.melichova@gymdt.edu.sk</v>
          </cell>
          <cell r="F1161" t="str">
            <v>K</v>
          </cell>
          <cell r="G1161" t="str">
            <v>z</v>
          </cell>
          <cell r="H1161">
            <v>45106</v>
          </cell>
          <cell r="I1161" t="str">
            <v>JUN</v>
          </cell>
          <cell r="M1161" t="str">
            <v>SB B</v>
          </cell>
          <cell r="N1161" t="str">
            <v>F_gergely</v>
          </cell>
          <cell r="Q1161" t="str">
            <v/>
          </cell>
          <cell r="R1161">
            <v>0</v>
          </cell>
          <cell r="T1161">
            <v>0</v>
          </cell>
        </row>
        <row r="1162">
          <cell r="B1162" t="str">
            <v>DT-SS-4A (SPS)</v>
          </cell>
          <cell r="C1162" t="str">
            <v>Ján Melicherčík</v>
          </cell>
          <cell r="D1162">
            <v>944335277</v>
          </cell>
          <cell r="E1162" t="str">
            <v>melichercik14@gmail.com</v>
          </cell>
          <cell r="F1162" t="str">
            <v>K</v>
          </cell>
          <cell r="G1162" t="str">
            <v/>
          </cell>
          <cell r="H1162">
            <v>44995</v>
          </cell>
          <cell r="J1162" t="str">
            <v xml:space="preserve">NOV </v>
          </cell>
          <cell r="Q1162" t="str">
            <v/>
          </cell>
          <cell r="R1162">
            <v>0</v>
          </cell>
          <cell r="T1162">
            <v>0</v>
          </cell>
        </row>
        <row r="1163">
          <cell r="B1163" t="str">
            <v>FIL-GYM-4A</v>
          </cell>
          <cell r="C1163" t="str">
            <v>Dorottya Tóth</v>
          </cell>
          <cell r="D1163">
            <v>908570207</v>
          </cell>
          <cell r="E1163" t="str">
            <v>toth.dorottya@gymfilakovo.sk</v>
          </cell>
          <cell r="F1163" t="str">
            <v/>
          </cell>
          <cell r="G1163" t="str">
            <v/>
          </cell>
          <cell r="H1163">
            <v>45075</v>
          </cell>
          <cell r="I1163" t="str">
            <v>MAJ</v>
          </cell>
          <cell r="J1163" t="str">
            <v>JUN</v>
          </cell>
          <cell r="Q1163" t="str">
            <v/>
          </cell>
          <cell r="R1163">
            <v>0</v>
          </cell>
          <cell r="T1163">
            <v>0</v>
          </cell>
        </row>
        <row r="1164">
          <cell r="B1164" t="str">
            <v>FIL-GYM-4C</v>
          </cell>
          <cell r="C1164" t="str">
            <v>Emanuel Patrik Oravecz</v>
          </cell>
          <cell r="D1164">
            <v>917446123</v>
          </cell>
          <cell r="E1164" t="str">
            <v>emanuelpatrik1@gmail.com</v>
          </cell>
          <cell r="F1164" t="str">
            <v/>
          </cell>
          <cell r="G1164" t="str">
            <v>z</v>
          </cell>
          <cell r="H1164">
            <v>45013</v>
          </cell>
          <cell r="I1164" t="str">
            <v>MAR</v>
          </cell>
          <cell r="J1164" t="str">
            <v>APR</v>
          </cell>
          <cell r="K1164" t="str">
            <v>MAR</v>
          </cell>
          <cell r="M1164" t="str">
            <v>MSB</v>
          </cell>
          <cell r="Q1164" t="str">
            <v/>
          </cell>
          <cell r="R1164">
            <v>0</v>
          </cell>
          <cell r="T1164">
            <v>0</v>
          </cell>
        </row>
        <row r="1165">
          <cell r="B1165" t="str">
            <v>FIL-SOS-2M</v>
          </cell>
          <cell r="C1165" t="str">
            <v>Veronika Balázsová</v>
          </cell>
          <cell r="D1165">
            <v>908618876</v>
          </cell>
          <cell r="E1165" t="str">
            <v>veronika.balazs531@gmail.com</v>
          </cell>
          <cell r="F1165" t="str">
            <v/>
          </cell>
          <cell r="G1165" t="str">
            <v/>
          </cell>
          <cell r="H1165">
            <v>45232</v>
          </cell>
          <cell r="I1165" t="str">
            <v>NOV</v>
          </cell>
          <cell r="Q1165" t="str">
            <v/>
          </cell>
          <cell r="R1165">
            <v>0</v>
          </cell>
          <cell r="T1165">
            <v>0</v>
          </cell>
        </row>
        <row r="1166">
          <cell r="B1166" t="str">
            <v>GA-GYM-4A (MAD)</v>
          </cell>
          <cell r="C1166" t="str">
            <v>Sára Polgár</v>
          </cell>
          <cell r="D1166">
            <v>917109985</v>
          </cell>
          <cell r="E1166" t="str">
            <v>saci.polgar@gmail.com</v>
          </cell>
          <cell r="F1166" t="str">
            <v>K</v>
          </cell>
          <cell r="G1166" t="str">
            <v>z</v>
          </cell>
          <cell r="H1166">
            <v>45016</v>
          </cell>
          <cell r="I1166" t="str">
            <v>JUN</v>
          </cell>
          <cell r="J1166" t="str">
            <v>AUG</v>
          </cell>
          <cell r="Q1166" t="str">
            <v/>
          </cell>
          <cell r="R1166">
            <v>0</v>
          </cell>
          <cell r="T1166">
            <v>0</v>
          </cell>
        </row>
        <row r="1167">
          <cell r="B1167" t="str">
            <v>GA-GYM-5BG (5r SK)</v>
          </cell>
          <cell r="C1167" t="str">
            <v>Samuel Macho</v>
          </cell>
          <cell r="D1167">
            <v>950368594</v>
          </cell>
          <cell r="E1167" t="str">
            <v>machosamuel903@gmail.com</v>
          </cell>
          <cell r="F1167" t="str">
            <v>K</v>
          </cell>
          <cell r="G1167" t="str">
            <v>z</v>
          </cell>
          <cell r="H1167">
            <v>44991</v>
          </cell>
          <cell r="I1167" t="str">
            <v>MAJ</v>
          </cell>
          <cell r="J1167" t="str">
            <v>JUN</v>
          </cell>
          <cell r="M1167" t="str">
            <v>MSB</v>
          </cell>
          <cell r="O1167" t="str">
            <v>PD</v>
          </cell>
          <cell r="Q1167" t="str">
            <v/>
          </cell>
          <cell r="R1167">
            <v>0</v>
          </cell>
          <cell r="T1167">
            <v>0</v>
          </cell>
        </row>
        <row r="1168">
          <cell r="B1168" t="str">
            <v>GA-OAS-4CK</v>
          </cell>
          <cell r="C1168" t="str">
            <v>Zuzana Horváthová</v>
          </cell>
          <cell r="D1168">
            <v>918800796</v>
          </cell>
          <cell r="E1168" t="str">
            <v>zuzanah11233@gmail.com</v>
          </cell>
          <cell r="F1168" t="str">
            <v/>
          </cell>
          <cell r="G1168" t="str">
            <v/>
          </cell>
          <cell r="H1168">
            <v>44994</v>
          </cell>
          <cell r="I1168" t="str">
            <v>SEP</v>
          </cell>
          <cell r="J1168" t="str">
            <v>SEP</v>
          </cell>
          <cell r="Q1168" t="str">
            <v/>
          </cell>
          <cell r="R1168">
            <v>0</v>
          </cell>
          <cell r="T1168">
            <v>0</v>
          </cell>
        </row>
        <row r="1169">
          <cell r="B1169" t="str">
            <v>GA-OAS-5HA (5r)</v>
          </cell>
          <cell r="C1169" t="str">
            <v>Natália Stušková</v>
          </cell>
          <cell r="D1169">
            <v>904537416</v>
          </cell>
          <cell r="E1169" t="str">
            <v>nataliastuskova@gmail.com</v>
          </cell>
          <cell r="F1169" t="str">
            <v>K</v>
          </cell>
          <cell r="G1169" t="str">
            <v>z</v>
          </cell>
          <cell r="H1169">
            <v>44994</v>
          </cell>
          <cell r="I1169" t="str">
            <v>SEP</v>
          </cell>
          <cell r="J1169" t="str">
            <v>SEP</v>
          </cell>
          <cell r="Q1169" t="str">
            <v/>
          </cell>
          <cell r="R1169">
            <v>0</v>
          </cell>
          <cell r="T1169">
            <v>0</v>
          </cell>
        </row>
        <row r="1170">
          <cell r="B1170" t="str">
            <v>GA-SOST-4MT</v>
          </cell>
          <cell r="C1170" t="str">
            <v>p.uč. Angela Javorová</v>
          </cell>
          <cell r="D1170">
            <v>907393771</v>
          </cell>
          <cell r="E1170" t="str">
            <v>angela.javorova@gmail.com</v>
          </cell>
          <cell r="F1170" t="str">
            <v/>
          </cell>
          <cell r="G1170" t="str">
            <v>z</v>
          </cell>
          <cell r="H1170">
            <v>45197</v>
          </cell>
          <cell r="I1170" t="str">
            <v>SEP</v>
          </cell>
          <cell r="J1170" t="str">
            <v>SEP</v>
          </cell>
          <cell r="K1170" t="str">
            <v>SEP</v>
          </cell>
          <cell r="Q1170" t="str">
            <v/>
          </cell>
          <cell r="R1170">
            <v>0</v>
          </cell>
          <cell r="T1170">
            <v>0</v>
          </cell>
        </row>
        <row r="1171">
          <cell r="B1171" t="str">
            <v>Gbely-SOSE-4A</v>
          </cell>
          <cell r="C1171" t="str">
            <v>Patrik Černý</v>
          </cell>
          <cell r="D1171">
            <v>949704945</v>
          </cell>
          <cell r="E1171" t="str">
            <v>patrikcerny2004@gmail.com</v>
          </cell>
          <cell r="F1171" t="str">
            <v/>
          </cell>
          <cell r="G1171" t="str">
            <v>z</v>
          </cell>
          <cell r="H1171">
            <v>45239</v>
          </cell>
          <cell r="I1171" t="str">
            <v>NOV</v>
          </cell>
          <cell r="J1171" t="str">
            <v xml:space="preserve">NOV </v>
          </cell>
          <cell r="Q1171" t="str">
            <v/>
          </cell>
          <cell r="R1171">
            <v>0</v>
          </cell>
          <cell r="T1171">
            <v>0</v>
          </cell>
        </row>
        <row r="1172">
          <cell r="B1172" t="str">
            <v>HA-SOS-4B</v>
          </cell>
          <cell r="C1172" t="str">
            <v>Miroslav Turčan</v>
          </cell>
          <cell r="D1172">
            <v>908306594</v>
          </cell>
          <cell r="E1172" t="str">
            <v>miroslav.turcan011@gmail.com</v>
          </cell>
          <cell r="F1172" t="str">
            <v>K</v>
          </cell>
          <cell r="G1172" t="str">
            <v/>
          </cell>
          <cell r="I1172" t="str">
            <v>=</v>
          </cell>
          <cell r="J1172" t="str">
            <v>JUL</v>
          </cell>
          <cell r="K1172" t="str">
            <v>JUN</v>
          </cell>
          <cell r="Q1172" t="str">
            <v/>
          </cell>
          <cell r="R1172">
            <v>0</v>
          </cell>
          <cell r="T1172">
            <v>0</v>
          </cell>
        </row>
        <row r="1173">
          <cell r="B1173" t="str">
            <v>HA-SOS-4D</v>
          </cell>
          <cell r="C1173" t="str">
            <v>Mária Laurová</v>
          </cell>
          <cell r="D1173">
            <v>907051394</v>
          </cell>
          <cell r="E1173" t="str">
            <v>mrialauro@gmail.com</v>
          </cell>
          <cell r="F1173" t="str">
            <v>K</v>
          </cell>
          <cell r="G1173" t="str">
            <v/>
          </cell>
          <cell r="I1173" t="str">
            <v>=</v>
          </cell>
          <cell r="J1173" t="str">
            <v>JUL</v>
          </cell>
          <cell r="K1173" t="str">
            <v>JUN</v>
          </cell>
          <cell r="Q1173" t="str">
            <v/>
          </cell>
          <cell r="R1173">
            <v>0</v>
          </cell>
          <cell r="T1173">
            <v>0</v>
          </cell>
        </row>
        <row r="1174">
          <cell r="B1174" t="str">
            <v>HC-SOS-4BF-KV</v>
          </cell>
          <cell r="C1174" t="str">
            <v>Ema Koprdová</v>
          </cell>
          <cell r="D1174">
            <v>907334429</v>
          </cell>
          <cell r="E1174" t="str">
            <v>emakoprdova@gmail.com</v>
          </cell>
          <cell r="F1174" t="str">
            <v>K</v>
          </cell>
          <cell r="G1174" t="str">
            <v>z</v>
          </cell>
          <cell r="H1174">
            <v>45191</v>
          </cell>
          <cell r="I1174" t="str">
            <v>SEP</v>
          </cell>
          <cell r="J1174" t="str">
            <v>SEP</v>
          </cell>
          <cell r="Q1174" t="str">
            <v/>
          </cell>
          <cell r="R1174">
            <v>0</v>
          </cell>
          <cell r="T1174">
            <v>0</v>
          </cell>
        </row>
        <row r="1175">
          <cell r="B1175" t="str">
            <v>HC-SOS-4OA</v>
          </cell>
          <cell r="C1175" t="str">
            <v>Nikolas Piskla</v>
          </cell>
          <cell r="D1175">
            <v>915215836</v>
          </cell>
          <cell r="E1175" t="str">
            <v>nikolaspiskla80@gmail.com</v>
          </cell>
          <cell r="F1175" t="str">
            <v>K</v>
          </cell>
          <cell r="G1175" t="str">
            <v>z</v>
          </cell>
          <cell r="H1175">
            <v>45194</v>
          </cell>
          <cell r="I1175" t="str">
            <v>SEP</v>
          </cell>
          <cell r="J1175" t="str">
            <v>SEP</v>
          </cell>
          <cell r="Q1175" t="str">
            <v/>
          </cell>
          <cell r="R1175">
            <v>0</v>
          </cell>
          <cell r="T1175">
            <v>0</v>
          </cell>
        </row>
        <row r="1176">
          <cell r="B1176" t="str">
            <v>HC-SOST-4ETSZ</v>
          </cell>
          <cell r="C1176" t="str">
            <v>Mgr.Lucia Chochlíková</v>
          </cell>
          <cell r="D1176">
            <v>908799625</v>
          </cell>
          <cell r="E1176" t="str">
            <v>lucasia@centrum.sk</v>
          </cell>
          <cell r="F1176" t="str">
            <v/>
          </cell>
          <cell r="G1176" t="str">
            <v/>
          </cell>
          <cell r="J1176" t="str">
            <v>JUL</v>
          </cell>
          <cell r="Q1176" t="str">
            <v/>
          </cell>
          <cell r="R1176">
            <v>0</v>
          </cell>
          <cell r="T1176">
            <v>0</v>
          </cell>
        </row>
        <row r="1177">
          <cell r="B1177" t="str">
            <v>HE-GAGLS-4D</v>
          </cell>
          <cell r="C1177" t="str">
            <v>Gabriel Karpeľ</v>
          </cell>
          <cell r="D1177">
            <v>944950919</v>
          </cell>
          <cell r="E1177" t="str">
            <v>gabriel.karpel@gmail.com</v>
          </cell>
          <cell r="F1177" t="str">
            <v>R</v>
          </cell>
          <cell r="G1177" t="str">
            <v>z</v>
          </cell>
          <cell r="H1177">
            <v>45002</v>
          </cell>
          <cell r="I1177" t="str">
            <v>MAJ</v>
          </cell>
          <cell r="J1177" t="str">
            <v>JUN</v>
          </cell>
          <cell r="M1177" t="str">
            <v>SB A</v>
          </cell>
          <cell r="O1177" t="str">
            <v>PD</v>
          </cell>
          <cell r="Q1177" t="str">
            <v/>
          </cell>
          <cell r="R1177">
            <v>0</v>
          </cell>
          <cell r="T1177">
            <v>0</v>
          </cell>
        </row>
        <row r="1178">
          <cell r="B1178" t="str">
            <v>HE-GAGLS-5A (5r)</v>
          </cell>
          <cell r="C1178" t="str">
            <v>Zuzana Pandošová</v>
          </cell>
          <cell r="D1178">
            <v>948695528</v>
          </cell>
          <cell r="E1178" t="str">
            <v>pandosovaz@gmail.com</v>
          </cell>
          <cell r="F1178" t="str">
            <v>R</v>
          </cell>
          <cell r="G1178" t="str">
            <v>z</v>
          </cell>
          <cell r="H1178">
            <v>45174</v>
          </cell>
          <cell r="I1178" t="str">
            <v>SEP</v>
          </cell>
          <cell r="Q1178" t="str">
            <v/>
          </cell>
          <cell r="R1178">
            <v>0</v>
          </cell>
          <cell r="T1178">
            <v>0</v>
          </cell>
        </row>
        <row r="1179">
          <cell r="B1179" t="str">
            <v>HE-HA-5AH (5r)</v>
          </cell>
          <cell r="C1179" t="str">
            <v>Vanesa Salaková</v>
          </cell>
          <cell r="D1179">
            <v>911490250</v>
          </cell>
          <cell r="E1179" t="str">
            <v>vanesasalakova83@gmail.com</v>
          </cell>
          <cell r="F1179" t="str">
            <v>K</v>
          </cell>
          <cell r="G1179" t="str">
            <v>z</v>
          </cell>
          <cell r="I1179" t="str">
            <v>JUN</v>
          </cell>
          <cell r="J1179" t="str">
            <v>MAJ</v>
          </cell>
          <cell r="M1179" t="str">
            <v>MSB</v>
          </cell>
          <cell r="N1179" t="str">
            <v>F_peto</v>
          </cell>
          <cell r="O1179" t="str">
            <v>PD</v>
          </cell>
          <cell r="Q1179" t="str">
            <v/>
          </cell>
          <cell r="R1179">
            <v>0</v>
          </cell>
          <cell r="T1179">
            <v>0</v>
          </cell>
        </row>
        <row r="1180">
          <cell r="B1180" t="str">
            <v>HE-OA-4B</v>
          </cell>
          <cell r="C1180" t="str">
            <v>Nina Pirníková</v>
          </cell>
          <cell r="D1180">
            <v>917106115</v>
          </cell>
          <cell r="E1180" t="str">
            <v>nina.pirnikova@gmail.com</v>
          </cell>
          <cell r="F1180" t="str">
            <v>R</v>
          </cell>
          <cell r="G1180" t="str">
            <v>z</v>
          </cell>
          <cell r="H1180">
            <v>45210</v>
          </cell>
          <cell r="I1180" t="str">
            <v>OKT</v>
          </cell>
          <cell r="Q1180" t="str">
            <v/>
          </cell>
          <cell r="R1180">
            <v>0</v>
          </cell>
          <cell r="T1180">
            <v>0</v>
          </cell>
        </row>
        <row r="1181">
          <cell r="B1181" t="str">
            <v>HE-OAS-4C</v>
          </cell>
          <cell r="C1181" t="str">
            <v>Vanesa Baranská</v>
          </cell>
          <cell r="D1181">
            <v>919075782</v>
          </cell>
          <cell r="E1181" t="str">
            <v>vanesabaranska10@gmail.com</v>
          </cell>
          <cell r="F1181" t="str">
            <v>R</v>
          </cell>
          <cell r="G1181" t="str">
            <v>Z</v>
          </cell>
          <cell r="H1181">
            <v>45005</v>
          </cell>
          <cell r="I1181" t="str">
            <v>MAj</v>
          </cell>
          <cell r="J1181" t="str">
            <v>SEP</v>
          </cell>
          <cell r="M1181" t="str">
            <v>MSB</v>
          </cell>
          <cell r="N1181" t="str">
            <v>F_peto</v>
          </cell>
          <cell r="Q1181" t="str">
            <v/>
          </cell>
          <cell r="R1181">
            <v>0</v>
          </cell>
          <cell r="T1181">
            <v>0</v>
          </cell>
        </row>
        <row r="1182">
          <cell r="B1182" t="str">
            <v>HE-SOSPOL-4B</v>
          </cell>
          <cell r="C1182" t="str">
            <v>Mgr. Miriama Krišková</v>
          </cell>
          <cell r="D1182">
            <v>915257619</v>
          </cell>
          <cell r="E1182" t="str">
            <v>miriam.kriskova@gmail.com</v>
          </cell>
          <cell r="F1182" t="str">
            <v/>
          </cell>
          <cell r="G1182" t="str">
            <v>z</v>
          </cell>
          <cell r="H1182">
            <v>45211</v>
          </cell>
          <cell r="I1182" t="str">
            <v>OKT</v>
          </cell>
          <cell r="J1182" t="str">
            <v>OKT</v>
          </cell>
          <cell r="Q1182" t="str">
            <v/>
          </cell>
          <cell r="R1182">
            <v>0</v>
          </cell>
          <cell r="T1182">
            <v>0</v>
          </cell>
        </row>
        <row r="1183">
          <cell r="B1183" t="str">
            <v>HE-SOST-4C</v>
          </cell>
          <cell r="C1183" t="str">
            <v>Oliver Timák</v>
          </cell>
          <cell r="D1183">
            <v>917553103</v>
          </cell>
          <cell r="E1183" t="str">
            <v>olivertimak2605@gmail.com</v>
          </cell>
          <cell r="F1183" t="str">
            <v>R</v>
          </cell>
          <cell r="G1183" t="str">
            <v/>
          </cell>
          <cell r="J1183" t="str">
            <v>OKT</v>
          </cell>
          <cell r="Q1183" t="str">
            <v/>
          </cell>
          <cell r="R1183">
            <v>0</v>
          </cell>
          <cell r="T1183">
            <v>0</v>
          </cell>
        </row>
        <row r="1184">
          <cell r="B1184" t="str">
            <v>HH-SSUV-4A</v>
          </cell>
          <cell r="C1184" t="str">
            <v>Kristián Jambor</v>
          </cell>
          <cell r="D1184">
            <v>908606575</v>
          </cell>
          <cell r="E1184" t="str">
            <v>kristian.jambor13@gmail.com</v>
          </cell>
          <cell r="F1184" t="str">
            <v>POSTA</v>
          </cell>
          <cell r="G1184" t="str">
            <v/>
          </cell>
          <cell r="H1184">
            <v>45224</v>
          </cell>
          <cell r="I1184" t="str">
            <v>OKT</v>
          </cell>
          <cell r="J1184" t="str">
            <v xml:space="preserve">NOV </v>
          </cell>
          <cell r="Q1184" t="str">
            <v/>
          </cell>
          <cell r="R1184">
            <v>0</v>
          </cell>
          <cell r="T1184">
            <v>0</v>
          </cell>
        </row>
        <row r="1185">
          <cell r="B1185" t="str">
            <v>Hnusta-SOS-4A</v>
          </cell>
          <cell r="C1185" t="str">
            <v>Patrícia Lengyelová</v>
          </cell>
          <cell r="D1185">
            <v>944692077</v>
          </cell>
          <cell r="E1185" t="str">
            <v>patricia.kosinova@gmail.com</v>
          </cell>
          <cell r="F1185" t="str">
            <v/>
          </cell>
          <cell r="G1185" t="str">
            <v/>
          </cell>
          <cell r="H1185">
            <v>45216</v>
          </cell>
          <cell r="I1185" t="str">
            <v>OKT</v>
          </cell>
          <cell r="J1185" t="str">
            <v>OKT</v>
          </cell>
          <cell r="Q1185" t="str">
            <v/>
          </cell>
          <cell r="R1185">
            <v>0</v>
          </cell>
          <cell r="T1185">
            <v>0</v>
          </cell>
        </row>
        <row r="1186">
          <cell r="B1186" t="str">
            <v>Holic-SOS-4LPE</v>
          </cell>
          <cell r="C1186" t="str">
            <v>Adam Pelikán</v>
          </cell>
          <cell r="D1186">
            <v>903975104</v>
          </cell>
          <cell r="E1186" t="str">
            <v>nakilep.mada@gmail.com</v>
          </cell>
          <cell r="F1186" t="str">
            <v>K</v>
          </cell>
          <cell r="G1186" t="str">
            <v>z</v>
          </cell>
          <cell r="H1186">
            <v>44973</v>
          </cell>
          <cell r="I1186" t="str">
            <v>MAR</v>
          </cell>
          <cell r="J1186" t="str">
            <v>SEP</v>
          </cell>
          <cell r="K1186" t="str">
            <v>SEP</v>
          </cell>
          <cell r="M1186" t="str">
            <v>MSB</v>
          </cell>
          <cell r="Q1186" t="str">
            <v/>
          </cell>
          <cell r="R1186">
            <v>0</v>
          </cell>
          <cell r="T1186">
            <v>0</v>
          </cell>
        </row>
        <row r="1187">
          <cell r="B1187" t="str">
            <v>Holic-SOS-4MŠS</v>
          </cell>
          <cell r="C1187" t="str">
            <v>Kristína Peričková</v>
          </cell>
          <cell r="D1187">
            <v>944273116</v>
          </cell>
          <cell r="E1187" t="str">
            <v>kristinaperickova7@gmail.com</v>
          </cell>
          <cell r="F1187" t="str">
            <v>K</v>
          </cell>
          <cell r="G1187" t="str">
            <v>z</v>
          </cell>
          <cell r="H1187">
            <v>44974</v>
          </cell>
          <cell r="I1187" t="str">
            <v>JUN</v>
          </cell>
          <cell r="J1187" t="str">
            <v>SEP</v>
          </cell>
          <cell r="K1187" t="str">
            <v>OKT</v>
          </cell>
          <cell r="M1187" t="str">
            <v>MSB</v>
          </cell>
          <cell r="Q1187" t="str">
            <v/>
          </cell>
          <cell r="R1187">
            <v>0</v>
          </cell>
          <cell r="T1187">
            <v>0</v>
          </cell>
        </row>
        <row r="1188">
          <cell r="B1188" t="str">
            <v>Holic-SOS-4TPI</v>
          </cell>
          <cell r="C1188" t="str">
            <v>Ondrej Fúsek</v>
          </cell>
          <cell r="D1188">
            <v>949333202</v>
          </cell>
          <cell r="E1188" t="str">
            <v>Kitsor2004@gmail.com</v>
          </cell>
          <cell r="F1188" t="str">
            <v>K</v>
          </cell>
          <cell r="G1188" t="str">
            <v/>
          </cell>
          <cell r="H1188">
            <v>45235</v>
          </cell>
          <cell r="I1188" t="str">
            <v>NOV</v>
          </cell>
          <cell r="J1188" t="str">
            <v xml:space="preserve">NOV </v>
          </cell>
          <cell r="Q1188" t="str">
            <v/>
          </cell>
          <cell r="R1188">
            <v>0</v>
          </cell>
          <cell r="T1188">
            <v>0</v>
          </cell>
        </row>
        <row r="1189">
          <cell r="B1189" t="str">
            <v>IPD-SOSV-4AB</v>
          </cell>
          <cell r="C1189" t="str">
            <v>Ema Andrejkovičová</v>
          </cell>
          <cell r="D1189">
            <v>918431963</v>
          </cell>
          <cell r="E1189" t="str">
            <v>emaandrejkovicova@gmail.com</v>
          </cell>
          <cell r="F1189" t="str">
            <v>K</v>
          </cell>
          <cell r="G1189" t="str">
            <v>z</v>
          </cell>
          <cell r="H1189">
            <v>45189</v>
          </cell>
          <cell r="I1189" t="str">
            <v>SEP</v>
          </cell>
          <cell r="J1189" t="str">
            <v>=</v>
          </cell>
          <cell r="Q1189" t="str">
            <v/>
          </cell>
          <cell r="R1189">
            <v>0</v>
          </cell>
          <cell r="T1189">
            <v>0</v>
          </cell>
        </row>
        <row r="1190">
          <cell r="B1190" t="str">
            <v>IPD-SOSV-4CE</v>
          </cell>
          <cell r="C1190" t="str">
            <v>Olívia Radochová</v>
          </cell>
          <cell r="D1190">
            <v>911798457</v>
          </cell>
          <cell r="E1190" t="str">
            <v>jr200510@gmail.com</v>
          </cell>
          <cell r="F1190" t="str">
            <v>K</v>
          </cell>
          <cell r="G1190" t="str">
            <v>z</v>
          </cell>
          <cell r="H1190">
            <v>44999</v>
          </cell>
          <cell r="I1190" t="str">
            <v>MAJ</v>
          </cell>
          <cell r="J1190" t="str">
            <v>JUN</v>
          </cell>
          <cell r="M1190" t="str">
            <v>MSB</v>
          </cell>
          <cell r="O1190" t="str">
            <v>PD</v>
          </cell>
          <cell r="Q1190" t="str">
            <v/>
          </cell>
          <cell r="R1190">
            <v>0</v>
          </cell>
          <cell r="T1190">
            <v>0</v>
          </cell>
        </row>
        <row r="1191">
          <cell r="B1191" t="str">
            <v>KA-GYM-4G</v>
          </cell>
          <cell r="C1191" t="str">
            <v>Nina Fekiačová</v>
          </cell>
          <cell r="D1191">
            <v>919474548</v>
          </cell>
          <cell r="E1191" t="str">
            <v>nina.fekiacova@gmail.com</v>
          </cell>
          <cell r="F1191" t="str">
            <v>K</v>
          </cell>
          <cell r="G1191" t="str">
            <v>z</v>
          </cell>
          <cell r="H1191">
            <v>45000</v>
          </cell>
          <cell r="I1191" t="str">
            <v>MAJ</v>
          </cell>
          <cell r="J1191" t="str">
            <v>=</v>
          </cell>
          <cell r="M1191" t="str">
            <v>MSB</v>
          </cell>
          <cell r="Q1191" t="str">
            <v/>
          </cell>
          <cell r="R1191">
            <v>0</v>
          </cell>
          <cell r="T1191">
            <v>0</v>
          </cell>
        </row>
        <row r="1192">
          <cell r="B1192" t="str">
            <v>KE-EG-5A (5r)</v>
          </cell>
          <cell r="C1192" t="str">
            <v>Timea Keherová</v>
          </cell>
          <cell r="D1192">
            <v>948740505</v>
          </cell>
          <cell r="E1192" t="str">
            <v>keherovatimea@gmail.com</v>
          </cell>
          <cell r="F1192" t="str">
            <v>R</v>
          </cell>
          <cell r="G1192" t="str">
            <v/>
          </cell>
          <cell r="H1192">
            <v>45190</v>
          </cell>
          <cell r="I1192" t="str">
            <v>SEP</v>
          </cell>
          <cell r="Q1192" t="str">
            <v/>
          </cell>
          <cell r="R1192">
            <v>0</v>
          </cell>
          <cell r="T1192">
            <v>0</v>
          </cell>
        </row>
        <row r="1193">
          <cell r="B1193" t="str">
            <v>KE-EG-5A (5r)</v>
          </cell>
          <cell r="C1193" t="str">
            <v>Barbara Demesová</v>
          </cell>
          <cell r="D1193">
            <v>902150964</v>
          </cell>
          <cell r="E1193" t="str">
            <v>barbara.demesova@gmail.com</v>
          </cell>
          <cell r="F1193" t="str">
            <v>R</v>
          </cell>
          <cell r="G1193" t="str">
            <v/>
          </cell>
          <cell r="I1193" t="str">
            <v>=</v>
          </cell>
          <cell r="J1193" t="str">
            <v>JUL</v>
          </cell>
          <cell r="Q1193" t="str">
            <v/>
          </cell>
          <cell r="R1193">
            <v>0</v>
          </cell>
          <cell r="T1193">
            <v>0</v>
          </cell>
        </row>
        <row r="1194">
          <cell r="B1194" t="str">
            <v>KE-EG-OKT</v>
          </cell>
          <cell r="C1194" t="str">
            <v>Emma Mosná</v>
          </cell>
          <cell r="D1194">
            <v>902230211</v>
          </cell>
          <cell r="E1194" t="str">
            <v>emkamosna@gmail.com</v>
          </cell>
          <cell r="F1194" t="str">
            <v>R</v>
          </cell>
          <cell r="G1194" t="str">
            <v>z</v>
          </cell>
          <cell r="H1194">
            <v>44980</v>
          </cell>
          <cell r="I1194" t="str">
            <v>MAJ</v>
          </cell>
          <cell r="J1194" t="str">
            <v>JUN</v>
          </cell>
          <cell r="K1194" t="str">
            <v>MAJ</v>
          </cell>
          <cell r="M1194" t="str">
            <v>MSB</v>
          </cell>
          <cell r="O1194" t="str">
            <v>PD</v>
          </cell>
          <cell r="Q1194" t="str">
            <v/>
          </cell>
          <cell r="R1194">
            <v>0</v>
          </cell>
          <cell r="T1194">
            <v>0</v>
          </cell>
        </row>
        <row r="1195">
          <cell r="B1195" t="str">
            <v>KE-FUTURUM-5KA</v>
          </cell>
          <cell r="C1195" t="str">
            <v>Karin Krištofčíková</v>
          </cell>
          <cell r="D1195">
            <v>917160790</v>
          </cell>
          <cell r="E1195" t="str">
            <v>karin.kristofcikova@gmail.com</v>
          </cell>
          <cell r="G1195" t="str">
            <v>z</v>
          </cell>
          <cell r="H1195">
            <v>45013</v>
          </cell>
          <cell r="I1195" t="str">
            <v>MAJ</v>
          </cell>
          <cell r="J1195" t="str">
            <v>JUN</v>
          </cell>
          <cell r="K1195" t="str">
            <v>MAJ</v>
          </cell>
          <cell r="M1195" t="str">
            <v>MSB</v>
          </cell>
          <cell r="Q1195" t="str">
            <v/>
          </cell>
          <cell r="R1195">
            <v>0</v>
          </cell>
          <cell r="T1195">
            <v>0</v>
          </cell>
        </row>
        <row r="1196">
          <cell r="B1196" t="str">
            <v>KE-GDNEP-OKT</v>
          </cell>
          <cell r="C1196" t="str">
            <v>Jakub Koblarčík</v>
          </cell>
          <cell r="D1196">
            <v>949416275</v>
          </cell>
          <cell r="E1196" t="str">
            <v>jakubkobularcik@gmail.com</v>
          </cell>
          <cell r="F1196" t="str">
            <v>K</v>
          </cell>
          <cell r="G1196" t="str">
            <v/>
          </cell>
          <cell r="J1196" t="str">
            <v>SEP</v>
          </cell>
          <cell r="K1196" t="str">
            <v>AUG</v>
          </cell>
          <cell r="Q1196" t="str">
            <v/>
          </cell>
          <cell r="R1196">
            <v>0</v>
          </cell>
          <cell r="T1196">
            <v>0</v>
          </cell>
        </row>
        <row r="1197">
          <cell r="B1197" t="str">
            <v>KE-GES-5A (5r)</v>
          </cell>
          <cell r="C1197" t="str">
            <v>Katarína Ferenčuhová</v>
          </cell>
          <cell r="D1197">
            <v>918393395</v>
          </cell>
          <cell r="E1197" t="str">
            <v>kferencuhova@gmail.com</v>
          </cell>
          <cell r="F1197" t="str">
            <v>K</v>
          </cell>
          <cell r="G1197" t="str">
            <v>z</v>
          </cell>
          <cell r="H1197">
            <v>44985</v>
          </cell>
          <cell r="I1197" t="str">
            <v>JUN</v>
          </cell>
          <cell r="J1197" t="str">
            <v>JUN</v>
          </cell>
          <cell r="Q1197" t="str">
            <v/>
          </cell>
          <cell r="R1197">
            <v>0</v>
          </cell>
          <cell r="T1197">
            <v>0</v>
          </cell>
        </row>
        <row r="1198">
          <cell r="B1198" t="str">
            <v>KE-GES-5B (5r)</v>
          </cell>
          <cell r="C1198" t="str">
            <v>Miriam Hlaučová</v>
          </cell>
          <cell r="D1198">
            <v>948542352</v>
          </cell>
          <cell r="E1198" t="str">
            <v>mimihlaucova@gmail.com</v>
          </cell>
          <cell r="F1198" t="str">
            <v>K</v>
          </cell>
          <cell r="G1198" t="str">
            <v>z</v>
          </cell>
          <cell r="H1198">
            <v>44984</v>
          </cell>
          <cell r="I1198" t="str">
            <v>OKT</v>
          </cell>
          <cell r="J1198" t="str">
            <v>OKT</v>
          </cell>
          <cell r="O1198" t="str">
            <v>SB B</v>
          </cell>
          <cell r="Q1198" t="str">
            <v/>
          </cell>
          <cell r="R1198">
            <v>0</v>
          </cell>
          <cell r="T1198">
            <v>0</v>
          </cell>
        </row>
        <row r="1199">
          <cell r="B1199" t="str">
            <v>KE-GES-5D (5r)</v>
          </cell>
          <cell r="C1199" t="str">
            <v>Ladislav Laský</v>
          </cell>
          <cell r="D1199">
            <v>908478213</v>
          </cell>
          <cell r="E1199" t="str">
            <v>ladislav.lasky.student@gymes.eu</v>
          </cell>
          <cell r="F1199" t="str">
            <v>K</v>
          </cell>
          <cell r="G1199" t="str">
            <v>z</v>
          </cell>
          <cell r="H1199">
            <v>44981</v>
          </cell>
          <cell r="I1199" t="str">
            <v>MAJ</v>
          </cell>
          <cell r="J1199" t="str">
            <v>JUN</v>
          </cell>
          <cell r="M1199" t="str">
            <v>MSB</v>
          </cell>
          <cell r="O1199" t="str">
            <v>PD</v>
          </cell>
          <cell r="Q1199" t="str">
            <v/>
          </cell>
          <cell r="R1199">
            <v>0</v>
          </cell>
          <cell r="T1199">
            <v>0</v>
          </cell>
        </row>
        <row r="1200">
          <cell r="B1200" t="str">
            <v>KE-GMRS-5FB (5r)</v>
          </cell>
          <cell r="C1200" t="str">
            <v>Filip Urdzik</v>
          </cell>
          <cell r="D1200">
            <v>944183398</v>
          </cell>
          <cell r="E1200" t="str">
            <v>urdzikf@gmail.com</v>
          </cell>
          <cell r="F1200" t="str">
            <v>R</v>
          </cell>
          <cell r="G1200" t="str">
            <v/>
          </cell>
          <cell r="J1200" t="str">
            <v>OKT</v>
          </cell>
          <cell r="Q1200" t="str">
            <v/>
          </cell>
          <cell r="R1200">
            <v>0</v>
          </cell>
          <cell r="T1200">
            <v>0</v>
          </cell>
        </row>
        <row r="1201">
          <cell r="B1201" t="str">
            <v>KE-GMRS-5RB (5r)</v>
          </cell>
          <cell r="C1201" t="str">
            <v>Sára Ďurišová</v>
          </cell>
          <cell r="D1201">
            <v>911316052</v>
          </cell>
          <cell r="E1201" t="str">
            <v>saradurisova@gmail.com</v>
          </cell>
          <cell r="F1201" t="str">
            <v>R</v>
          </cell>
          <cell r="G1201" t="str">
            <v/>
          </cell>
          <cell r="I1201" t="str">
            <v>=</v>
          </cell>
          <cell r="J1201" t="str">
            <v>JUL</v>
          </cell>
          <cell r="K1201" t="str">
            <v>MAJ</v>
          </cell>
          <cell r="Q1201" t="str">
            <v/>
          </cell>
          <cell r="R1201">
            <v>0</v>
          </cell>
          <cell r="T1201">
            <v>0</v>
          </cell>
        </row>
        <row r="1202">
          <cell r="B1202" t="str">
            <v>KE-GPOS-4A</v>
          </cell>
          <cell r="C1202" t="str">
            <v>Bianka Gurská</v>
          </cell>
          <cell r="D1202">
            <v>907662448</v>
          </cell>
          <cell r="E1202" t="str">
            <v>biankagurska9@gmail.com</v>
          </cell>
          <cell r="F1202" t="str">
            <v>R</v>
          </cell>
          <cell r="G1202" t="str">
            <v>z</v>
          </cell>
          <cell r="H1202">
            <v>44984</v>
          </cell>
          <cell r="I1202" t="str">
            <v>MAJ</v>
          </cell>
          <cell r="J1202" t="str">
            <v>JUN</v>
          </cell>
          <cell r="K1202" t="str">
            <v>MAJ</v>
          </cell>
          <cell r="M1202" t="str">
            <v>MSB</v>
          </cell>
          <cell r="Q1202" t="str">
            <v/>
          </cell>
          <cell r="R1202">
            <v>0</v>
          </cell>
          <cell r="T1202">
            <v>0</v>
          </cell>
        </row>
        <row r="1203">
          <cell r="B1203" t="str">
            <v>KE-GPOS-4B</v>
          </cell>
          <cell r="C1203" t="str">
            <v xml:space="preserve">Karolína Grobarčíková </v>
          </cell>
          <cell r="D1203">
            <v>911312776</v>
          </cell>
          <cell r="E1203" t="str">
            <v>karolina.grobarcikova@gmail.com</v>
          </cell>
          <cell r="F1203" t="str">
            <v>R</v>
          </cell>
          <cell r="G1203" t="str">
            <v/>
          </cell>
          <cell r="H1203" t="str">
            <v>KONK</v>
          </cell>
          <cell r="I1203" t="str">
            <v>=</v>
          </cell>
          <cell r="J1203" t="str">
            <v>SEP</v>
          </cell>
          <cell r="K1203" t="str">
            <v>SEP</v>
          </cell>
          <cell r="Q1203" t="str">
            <v/>
          </cell>
          <cell r="R1203">
            <v>0</v>
          </cell>
          <cell r="T1203">
            <v>0</v>
          </cell>
        </row>
        <row r="1204">
          <cell r="B1204" t="str">
            <v>KE-GPREMON-4B</v>
          </cell>
          <cell r="C1204" t="str">
            <v>Jozef Balog</v>
          </cell>
          <cell r="D1204">
            <v>940838232</v>
          </cell>
          <cell r="E1204" t="str">
            <v>ninkobalog@gmail.com</v>
          </cell>
          <cell r="F1204" t="str">
            <v>K</v>
          </cell>
          <cell r="G1204" t="str">
            <v>z</v>
          </cell>
          <cell r="H1204">
            <v>44985</v>
          </cell>
          <cell r="I1204" t="str">
            <v>MAJ</v>
          </cell>
          <cell r="J1204" t="str">
            <v>JUN</v>
          </cell>
          <cell r="K1204" t="str">
            <v>MAR</v>
          </cell>
          <cell r="M1204" t="str">
            <v>MSB</v>
          </cell>
          <cell r="N1204" t="str">
            <v>F_peto</v>
          </cell>
          <cell r="O1204" t="str">
            <v>2S</v>
          </cell>
          <cell r="Q1204" t="str">
            <v/>
          </cell>
          <cell r="R1204">
            <v>0</v>
          </cell>
          <cell r="T1204">
            <v>0</v>
          </cell>
        </row>
        <row r="1205">
          <cell r="B1205" t="str">
            <v>KE-GSROB-4B</v>
          </cell>
          <cell r="C1205" t="str">
            <v>Katarína Sebáková</v>
          </cell>
          <cell r="D1205">
            <v>948355519</v>
          </cell>
          <cell r="E1205" t="str">
            <v>katarina.sebakova@gmail.com</v>
          </cell>
          <cell r="F1205" t="str">
            <v>K</v>
          </cell>
          <cell r="G1205" t="str">
            <v/>
          </cell>
          <cell r="H1205">
            <v>45263</v>
          </cell>
          <cell r="I1205" t="str">
            <v>DEC</v>
          </cell>
          <cell r="J1205" t="str">
            <v>AUG</v>
          </cell>
          <cell r="K1205" t="str">
            <v>JUL</v>
          </cell>
          <cell r="Q1205" t="str">
            <v/>
          </cell>
          <cell r="R1205">
            <v>0</v>
          </cell>
          <cell r="T1205">
            <v>0</v>
          </cell>
        </row>
        <row r="1206">
          <cell r="B1206" t="str">
            <v>KE-GSROB-4E</v>
          </cell>
          <cell r="C1206" t="str">
            <v xml:space="preserve">Ema Kováčová </v>
          </cell>
          <cell r="D1206">
            <v>910337828</v>
          </cell>
          <cell r="E1206" t="str">
            <v>emakovacova05@gmail.com</v>
          </cell>
          <cell r="F1206" t="str">
            <v>K</v>
          </cell>
          <cell r="G1206" t="str">
            <v>z</v>
          </cell>
          <cell r="H1206">
            <v>45102</v>
          </cell>
          <cell r="I1206" t="str">
            <v>JUN</v>
          </cell>
          <cell r="J1206" t="str">
            <v>JUL</v>
          </cell>
          <cell r="K1206" t="str">
            <v>JUN</v>
          </cell>
          <cell r="Q1206" t="str">
            <v/>
          </cell>
          <cell r="R1206">
            <v>0</v>
          </cell>
          <cell r="T1206">
            <v>0</v>
          </cell>
        </row>
        <row r="1207">
          <cell r="B1207" t="str">
            <v>KE-GTA-4A</v>
          </cell>
          <cell r="C1207" t="str">
            <v>Sára Lakatošová</v>
          </cell>
          <cell r="D1207">
            <v>917819935</v>
          </cell>
          <cell r="E1207" t="str">
            <v>saralakatosova05@gmail.com</v>
          </cell>
          <cell r="F1207" t="str">
            <v>K</v>
          </cell>
          <cell r="G1207" t="str">
            <v>z</v>
          </cell>
          <cell r="H1207">
            <v>44981</v>
          </cell>
          <cell r="I1207" t="str">
            <v>MAj</v>
          </cell>
          <cell r="J1207" t="str">
            <v>JUN</v>
          </cell>
          <cell r="K1207" t="str">
            <v>MAJ</v>
          </cell>
          <cell r="M1207" t="str">
            <v>MSB</v>
          </cell>
          <cell r="O1207" t="str">
            <v>PD</v>
          </cell>
          <cell r="Q1207" t="str">
            <v/>
          </cell>
          <cell r="R1207">
            <v>0</v>
          </cell>
          <cell r="T1207">
            <v>0</v>
          </cell>
        </row>
        <row r="1208">
          <cell r="B1208" t="str">
            <v>KE-GVJM-4G</v>
          </cell>
          <cell r="C1208" t="str">
            <v>Eszter Szilágyi</v>
          </cell>
          <cell r="D1208">
            <v>908315517</v>
          </cell>
          <cell r="E1208" t="str">
            <v>szilagyi.eszter.ujfalu@gmail.com</v>
          </cell>
          <cell r="F1208" t="str">
            <v>R</v>
          </cell>
          <cell r="G1208" t="str">
            <v/>
          </cell>
          <cell r="H1208">
            <v>45210</v>
          </cell>
          <cell r="I1208" t="str">
            <v>OKT</v>
          </cell>
          <cell r="J1208" t="str">
            <v>SEP</v>
          </cell>
          <cell r="K1208" t="str">
            <v>SEP</v>
          </cell>
          <cell r="Q1208" t="str">
            <v/>
          </cell>
          <cell r="R1208">
            <v>0</v>
          </cell>
          <cell r="T1208">
            <v>0</v>
          </cell>
        </row>
        <row r="1209">
          <cell r="B1209" t="str">
            <v>KE-HAJT-4KCS</v>
          </cell>
          <cell r="C1209" t="str">
            <v>triedna Anna Karnižová</v>
          </cell>
          <cell r="D1209">
            <v>949372433</v>
          </cell>
          <cell r="E1209" t="str">
            <v>anna.karnizova@gmail.com</v>
          </cell>
          <cell r="F1209" t="str">
            <v>K</v>
          </cell>
          <cell r="G1209" t="str">
            <v/>
          </cell>
          <cell r="H1209">
            <v>45201</v>
          </cell>
          <cell r="I1209" t="str">
            <v>OKT</v>
          </cell>
          <cell r="J1209" t="str">
            <v>SEP</v>
          </cell>
          <cell r="Q1209" t="str">
            <v/>
          </cell>
          <cell r="R1209">
            <v>0</v>
          </cell>
          <cell r="T1209">
            <v>0</v>
          </cell>
        </row>
        <row r="1210">
          <cell r="B1210" t="str">
            <v>KE-HAJT-4PM</v>
          </cell>
          <cell r="C1210" t="str">
            <v>Emma Farkašová</v>
          </cell>
          <cell r="D1210">
            <v>948919334</v>
          </cell>
          <cell r="E1210" t="str">
            <v>farkasovaemma@gmail.com</v>
          </cell>
          <cell r="F1210" t="str">
            <v>K</v>
          </cell>
          <cell r="G1210" t="str">
            <v>z</v>
          </cell>
          <cell r="H1210">
            <v>45016</v>
          </cell>
          <cell r="I1210" t="str">
            <v>JUN</v>
          </cell>
          <cell r="J1210" t="str">
            <v>SEP</v>
          </cell>
          <cell r="M1210" t="str">
            <v>MSB</v>
          </cell>
          <cell r="Q1210" t="str">
            <v/>
          </cell>
          <cell r="R1210">
            <v>0</v>
          </cell>
          <cell r="T1210">
            <v>0</v>
          </cell>
        </row>
        <row r="1211">
          <cell r="B1211" t="str">
            <v>KE-KONTIM-4B</v>
          </cell>
          <cell r="C1211" t="str">
            <v>Bruno Kalnay</v>
          </cell>
          <cell r="D1211">
            <v>908041135</v>
          </cell>
          <cell r="E1211" t="str">
            <v>brunyscavelo@gmail.com</v>
          </cell>
          <cell r="F1211" t="str">
            <v>K</v>
          </cell>
          <cell r="G1211" t="str">
            <v>z</v>
          </cell>
          <cell r="H1211">
            <v>44984</v>
          </cell>
          <cell r="I1211" t="str">
            <v>MAJ</v>
          </cell>
          <cell r="J1211" t="str">
            <v>JUN</v>
          </cell>
          <cell r="M1211" t="str">
            <v>MSB</v>
          </cell>
          <cell r="O1211" t="str">
            <v>PD</v>
          </cell>
          <cell r="Q1211" t="str">
            <v/>
          </cell>
          <cell r="R1211">
            <v>0</v>
          </cell>
          <cell r="T1211">
            <v>0</v>
          </cell>
        </row>
        <row r="1212">
          <cell r="B1212" t="str">
            <v>KE-KONZEX-4B</v>
          </cell>
          <cell r="C1212" t="str">
            <v>Viktória Hamrová</v>
          </cell>
          <cell r="D1212">
            <v>911795343</v>
          </cell>
          <cell r="E1212" t="str">
            <v>viktoriahmr@gmail.com</v>
          </cell>
          <cell r="F1212" t="str">
            <v>K</v>
          </cell>
          <cell r="G1212" t="str">
            <v/>
          </cell>
          <cell r="H1212">
            <v>45251</v>
          </cell>
          <cell r="I1212" t="str">
            <v>NOV</v>
          </cell>
          <cell r="J1212" t="str">
            <v xml:space="preserve">NOV </v>
          </cell>
          <cell r="Q1212" t="str">
            <v/>
          </cell>
          <cell r="R1212">
            <v>0</v>
          </cell>
          <cell r="T1212">
            <v>0</v>
          </cell>
        </row>
        <row r="1213">
          <cell r="B1213" t="str">
            <v>KE-KSPED-4B</v>
          </cell>
          <cell r="C1213" t="str">
            <v>Dávid Budai</v>
          </cell>
          <cell r="D1213">
            <v>917787726</v>
          </cell>
          <cell r="E1213" t="str">
            <v>david.budaiko@gmail.com</v>
          </cell>
          <cell r="F1213" t="str">
            <v>R</v>
          </cell>
          <cell r="G1213" t="str">
            <v>z</v>
          </cell>
          <cell r="H1213">
            <v>44984</v>
          </cell>
          <cell r="I1213" t="str">
            <v>APR</v>
          </cell>
          <cell r="J1213" t="str">
            <v>APR</v>
          </cell>
          <cell r="K1213" t="str">
            <v>APR</v>
          </cell>
          <cell r="M1213" t="str">
            <v>MSB</v>
          </cell>
          <cell r="Q1213" t="str">
            <v/>
          </cell>
          <cell r="R1213">
            <v>0</v>
          </cell>
          <cell r="T1213">
            <v>0</v>
          </cell>
        </row>
        <row r="1214">
          <cell r="B1214" t="str">
            <v>KE-SG-4A</v>
          </cell>
          <cell r="C1214" t="str">
            <v>Lea Grečová</v>
          </cell>
          <cell r="D1214">
            <v>915144787</v>
          </cell>
          <cell r="E1214" t="str">
            <v>grecova_l@katkinpark.sk</v>
          </cell>
          <cell r="F1214" t="str">
            <v>K</v>
          </cell>
          <cell r="G1214" t="str">
            <v/>
          </cell>
          <cell r="J1214" t="str">
            <v>NOV</v>
          </cell>
          <cell r="Q1214" t="str">
            <v/>
          </cell>
          <cell r="R1214">
            <v>0</v>
          </cell>
          <cell r="T1214">
            <v>0</v>
          </cell>
        </row>
        <row r="1215">
          <cell r="B1215" t="str">
            <v>KE-SOSBOC-4CM</v>
          </cell>
          <cell r="C1215" t="str">
            <v>Miriam Seligová</v>
          </cell>
          <cell r="D1215">
            <v>904488154</v>
          </cell>
          <cell r="E1215" t="str">
            <v>miriam.seligova11@gmail.com</v>
          </cell>
          <cell r="F1215" t="str">
            <v>K</v>
          </cell>
          <cell r="G1215" t="str">
            <v>z</v>
          </cell>
          <cell r="H1215">
            <v>45030</v>
          </cell>
          <cell r="I1215" t="str">
            <v>APR</v>
          </cell>
          <cell r="J1215" t="str">
            <v>JUL</v>
          </cell>
          <cell r="Q1215" t="str">
            <v/>
          </cell>
          <cell r="R1215">
            <v>0</v>
          </cell>
          <cell r="T1215">
            <v>0</v>
          </cell>
        </row>
        <row r="1216">
          <cell r="B1216" t="str">
            <v>KE-SOSBOC-4CV</v>
          </cell>
          <cell r="C1216" t="str">
            <v>Žofia Riečanová</v>
          </cell>
          <cell r="D1216">
            <v>902181257</v>
          </cell>
          <cell r="E1216" t="str">
            <v>zofiariecanova028@gmail.com</v>
          </cell>
          <cell r="F1216" t="str">
            <v>R</v>
          </cell>
          <cell r="G1216" t="str">
            <v>z</v>
          </cell>
          <cell r="H1216">
            <v>45013</v>
          </cell>
          <cell r="I1216" t="str">
            <v>MAJ</v>
          </cell>
          <cell r="J1216" t="str">
            <v xml:space="preserve">NOV </v>
          </cell>
          <cell r="M1216" t="str">
            <v>MSB</v>
          </cell>
          <cell r="Q1216" t="str">
            <v/>
          </cell>
          <cell r="R1216">
            <v>0</v>
          </cell>
          <cell r="T1216">
            <v>0</v>
          </cell>
        </row>
        <row r="1217">
          <cell r="B1217" t="str">
            <v>KE-SOSG-2NSA</v>
          </cell>
          <cell r="C1217" t="str">
            <v>Helena Cinculová</v>
          </cell>
          <cell r="D1217">
            <v>951688418</v>
          </cell>
          <cell r="E1217" t="str">
            <v>helen.cinculova0@gmail.com</v>
          </cell>
          <cell r="H1217">
            <v>45203</v>
          </cell>
          <cell r="I1217" t="str">
            <v>OKT</v>
          </cell>
          <cell r="Q1217" t="str">
            <v/>
          </cell>
          <cell r="R1217">
            <v>0</v>
          </cell>
          <cell r="T1217">
            <v>0</v>
          </cell>
        </row>
        <row r="1218">
          <cell r="B1218" t="str">
            <v>KE-SOSOSTR-4A</v>
          </cell>
          <cell r="C1218" t="str">
            <v xml:space="preserve">Štefan Pribula </v>
          </cell>
          <cell r="D1218">
            <v>948611996</v>
          </cell>
          <cell r="E1218" t="str">
            <v>pribulastefan7@gmail.com</v>
          </cell>
          <cell r="F1218" t="str">
            <v>R</v>
          </cell>
          <cell r="G1218" t="str">
            <v/>
          </cell>
          <cell r="H1218">
            <v>45245</v>
          </cell>
          <cell r="I1218" t="str">
            <v>NOV</v>
          </cell>
          <cell r="J1218" t="str">
            <v>SEP</v>
          </cell>
          <cell r="K1218" t="str">
            <v>SEP</v>
          </cell>
          <cell r="Q1218" t="str">
            <v/>
          </cell>
          <cell r="R1218">
            <v>0</v>
          </cell>
          <cell r="T1218">
            <v>0</v>
          </cell>
        </row>
        <row r="1219">
          <cell r="B1219" t="str">
            <v>KE-SOSOSTR-4G</v>
          </cell>
          <cell r="C1219" t="str">
            <v>František Malinič</v>
          </cell>
          <cell r="D1219">
            <v>944238631</v>
          </cell>
          <cell r="E1219" t="str">
            <v>frantisekmalinic@gmail.com</v>
          </cell>
          <cell r="F1219" t="str">
            <v>R</v>
          </cell>
          <cell r="G1219" t="str">
            <v/>
          </cell>
          <cell r="J1219" t="str">
            <v xml:space="preserve">NOV </v>
          </cell>
          <cell r="Q1219" t="str">
            <v/>
          </cell>
          <cell r="R1219">
            <v>0</v>
          </cell>
          <cell r="T1219">
            <v>0</v>
          </cell>
        </row>
        <row r="1220">
          <cell r="B1220" t="str">
            <v>KE-SOST-4B</v>
          </cell>
          <cell r="C1220" t="str">
            <v>Vanesa Retterová</v>
          </cell>
          <cell r="D1220">
            <v>949125765</v>
          </cell>
          <cell r="E1220" t="str">
            <v>retterovavanesa@gmail.com</v>
          </cell>
          <cell r="F1220" t="str">
            <v>R</v>
          </cell>
          <cell r="G1220" t="str">
            <v>z</v>
          </cell>
          <cell r="H1220">
            <v>44985</v>
          </cell>
          <cell r="I1220" t="str">
            <v>SEP</v>
          </cell>
          <cell r="J1220" t="str">
            <v>JUL</v>
          </cell>
          <cell r="M1220" t="str">
            <v>MSB</v>
          </cell>
          <cell r="N1220" t="str">
            <v>F_peto</v>
          </cell>
          <cell r="Q1220" t="str">
            <v/>
          </cell>
          <cell r="R1220">
            <v>0</v>
          </cell>
          <cell r="T1220">
            <v>0</v>
          </cell>
        </row>
        <row r="1221">
          <cell r="B1221" t="str">
            <v>KE-SOST-4C</v>
          </cell>
          <cell r="C1221" t="str">
            <v>Jaroslav Ondruch</v>
          </cell>
          <cell r="D1221">
            <v>951385236</v>
          </cell>
          <cell r="E1221" t="str">
            <v>ondruchjaroslav@gmail.com</v>
          </cell>
          <cell r="F1221" t="str">
            <v>R</v>
          </cell>
          <cell r="G1221" t="str">
            <v>z</v>
          </cell>
          <cell r="H1221">
            <v>44978</v>
          </cell>
          <cell r="I1221" t="str">
            <v>MAJ</v>
          </cell>
          <cell r="M1221" t="str">
            <v>MSb</v>
          </cell>
          <cell r="Q1221" t="str">
            <v/>
          </cell>
          <cell r="R1221">
            <v>0</v>
          </cell>
          <cell r="T1221">
            <v>0</v>
          </cell>
        </row>
        <row r="1222">
          <cell r="B1222" t="str">
            <v>KE-SPORT-4AS</v>
          </cell>
          <cell r="C1222" t="str">
            <v>Katarína Juhasová</v>
          </cell>
          <cell r="D1222">
            <v>948120424</v>
          </cell>
          <cell r="E1222" t="str">
            <v>k.juhasova@ssske.sk</v>
          </cell>
          <cell r="F1222" t="str">
            <v>R</v>
          </cell>
          <cell r="G1222" t="str">
            <v>z</v>
          </cell>
          <cell r="H1222">
            <v>44987</v>
          </cell>
          <cell r="I1222" t="str">
            <v>MAR</v>
          </cell>
          <cell r="J1222" t="str">
            <v>OKT</v>
          </cell>
          <cell r="K1222" t="str">
            <v>OKT</v>
          </cell>
          <cell r="N1222" t="str">
            <v>F_peto</v>
          </cell>
          <cell r="Q1222" t="str">
            <v/>
          </cell>
          <cell r="R1222">
            <v>0</v>
          </cell>
          <cell r="T1222">
            <v>0</v>
          </cell>
        </row>
        <row r="1223">
          <cell r="B1223" t="str">
            <v>KE-SPORT-OKT</v>
          </cell>
          <cell r="C1223" t="str">
            <v>Matej Pindroch</v>
          </cell>
          <cell r="D1223">
            <v>905910218</v>
          </cell>
          <cell r="E1223" t="str">
            <v>matejpindroch0000@gmail.com</v>
          </cell>
          <cell r="F1223" t="str">
            <v>R</v>
          </cell>
          <cell r="G1223" t="str">
            <v>z</v>
          </cell>
          <cell r="H1223">
            <v>44987</v>
          </cell>
          <cell r="I1223" t="str">
            <v>JUL</v>
          </cell>
          <cell r="J1223" t="str">
            <v>SEP</v>
          </cell>
          <cell r="M1223" t="str">
            <v>MSB</v>
          </cell>
          <cell r="Q1223" t="str">
            <v/>
          </cell>
          <cell r="R1223">
            <v>0</v>
          </cell>
          <cell r="T1223">
            <v>0</v>
          </cell>
        </row>
        <row r="1224">
          <cell r="B1224" t="str">
            <v>KE-SPSD-4E</v>
          </cell>
          <cell r="C1224" t="str">
            <v>Dávid Bednarčík</v>
          </cell>
          <cell r="D1224">
            <v>910199423</v>
          </cell>
          <cell r="E1224" t="str">
            <v>davidbednarcik2@gmail.com</v>
          </cell>
          <cell r="F1224" t="str">
            <v>R</v>
          </cell>
          <cell r="G1224" t="str">
            <v>z</v>
          </cell>
          <cell r="H1224">
            <v>44982</v>
          </cell>
          <cell r="J1224" t="str">
            <v>JUN</v>
          </cell>
          <cell r="N1224" t="str">
            <v>F_peto</v>
          </cell>
          <cell r="O1224" t="str">
            <v>2S</v>
          </cell>
          <cell r="Q1224" t="str">
            <v/>
          </cell>
          <cell r="R1224">
            <v>0</v>
          </cell>
          <cell r="T1224">
            <v>0</v>
          </cell>
        </row>
        <row r="1225">
          <cell r="B1225" t="str">
            <v>KE-SPSD-4P</v>
          </cell>
          <cell r="C1225" t="str">
            <v>Natália Sesztáková</v>
          </cell>
          <cell r="D1225">
            <v>903134664</v>
          </cell>
          <cell r="E1225" t="str">
            <v>natalkasesztakova@gmail.com</v>
          </cell>
          <cell r="F1225" t="str">
            <v>R</v>
          </cell>
          <cell r="G1225" t="str">
            <v/>
          </cell>
          <cell r="H1225">
            <v>44986</v>
          </cell>
          <cell r="J1225" t="str">
            <v>OKT</v>
          </cell>
          <cell r="Q1225" t="str">
            <v/>
          </cell>
          <cell r="R1225">
            <v>0</v>
          </cell>
          <cell r="T1225">
            <v>0</v>
          </cell>
        </row>
        <row r="1226">
          <cell r="B1226" t="str">
            <v>KE-SPSD-4T</v>
          </cell>
          <cell r="C1226" t="str">
            <v>Sebastián Šelepský</v>
          </cell>
          <cell r="D1226">
            <v>944174390</v>
          </cell>
          <cell r="E1226" t="str">
            <v>sselepsky@gmail.com</v>
          </cell>
          <cell r="F1226" t="str">
            <v>R</v>
          </cell>
          <cell r="G1226" t="str">
            <v/>
          </cell>
          <cell r="H1226">
            <v>45263</v>
          </cell>
          <cell r="I1226" t="str">
            <v>DEC</v>
          </cell>
          <cell r="J1226" t="str">
            <v>OKT</v>
          </cell>
          <cell r="Q1226" t="str">
            <v/>
          </cell>
          <cell r="R1226">
            <v>0</v>
          </cell>
          <cell r="T1226">
            <v>0</v>
          </cell>
        </row>
        <row r="1227">
          <cell r="B1227" t="str">
            <v>KE-SPSSTROJ-4A</v>
          </cell>
          <cell r="C1227" t="str">
            <v>Maximilián Kundráth</v>
          </cell>
          <cell r="D1227">
            <v>948068663</v>
          </cell>
          <cell r="E1227" t="str">
            <v>maximilian.kundrath@gmail.com</v>
          </cell>
          <cell r="F1227" t="str">
            <v>R</v>
          </cell>
          <cell r="G1227" t="str">
            <v>z</v>
          </cell>
          <cell r="H1227">
            <v>45233</v>
          </cell>
          <cell r="I1227" t="str">
            <v>NOV</v>
          </cell>
          <cell r="J1227" t="str">
            <v xml:space="preserve">NOV </v>
          </cell>
          <cell r="Q1227" t="str">
            <v/>
          </cell>
          <cell r="R1227">
            <v>0</v>
          </cell>
          <cell r="T1227">
            <v>0</v>
          </cell>
        </row>
        <row r="1228">
          <cell r="B1228" t="str">
            <v>KE-SSUV-4F</v>
          </cell>
          <cell r="C1228" t="str">
            <v>Kika Olenčinová</v>
          </cell>
          <cell r="D1228">
            <v>944550107</v>
          </cell>
          <cell r="E1228" t="str">
            <v>olencinovak@gmail.com</v>
          </cell>
          <cell r="F1228" t="str">
            <v/>
          </cell>
          <cell r="G1228" t="str">
            <v/>
          </cell>
          <cell r="H1228">
            <v>45230</v>
          </cell>
          <cell r="I1228" t="str">
            <v>OKT</v>
          </cell>
          <cell r="J1228" t="str">
            <v xml:space="preserve">NOV </v>
          </cell>
          <cell r="Q1228" t="str">
            <v/>
          </cell>
          <cell r="R1228">
            <v>0</v>
          </cell>
          <cell r="T1228">
            <v>0</v>
          </cell>
        </row>
        <row r="1229">
          <cell r="B1229" t="str">
            <v>KE-SZSKUK-4ZB</v>
          </cell>
          <cell r="C1229" t="str">
            <v>Marcela Blašková</v>
          </cell>
          <cell r="D1229">
            <v>904489826</v>
          </cell>
          <cell r="E1229" t="str">
            <v>marcelablaskova55@gmail.com</v>
          </cell>
          <cell r="F1229" t="str">
            <v>K</v>
          </cell>
          <cell r="G1229" t="str">
            <v>z</v>
          </cell>
          <cell r="H1229">
            <v>45007</v>
          </cell>
          <cell r="I1229" t="str">
            <v>JUN</v>
          </cell>
          <cell r="J1229" t="str">
            <v>JUL</v>
          </cell>
          <cell r="K1229" t="str">
            <v>JUN</v>
          </cell>
          <cell r="M1229" t="str">
            <v>MSB</v>
          </cell>
          <cell r="Q1229" t="str">
            <v/>
          </cell>
          <cell r="R1229">
            <v>0</v>
          </cell>
          <cell r="T1229">
            <v>0</v>
          </cell>
        </row>
        <row r="1230">
          <cell r="B1230" t="str">
            <v>KE-SZSsvA-4A</v>
          </cell>
          <cell r="C1230" t="str">
            <v>Denisa Takáčová</v>
          </cell>
          <cell r="D1230">
            <v>950760981</v>
          </cell>
          <cell r="E1230" t="str">
            <v>denisatakacova75@gmail.com</v>
          </cell>
          <cell r="F1230" t="str">
            <v>K</v>
          </cell>
          <cell r="G1230" t="str">
            <v>z</v>
          </cell>
          <cell r="H1230">
            <v>45009</v>
          </cell>
          <cell r="I1230" t="str">
            <v>JUN</v>
          </cell>
          <cell r="J1230" t="str">
            <v>SEP</v>
          </cell>
          <cell r="Q1230" t="str">
            <v/>
          </cell>
          <cell r="R1230">
            <v>0</v>
          </cell>
          <cell r="T1230">
            <v>0</v>
          </cell>
        </row>
        <row r="1231">
          <cell r="B1231" t="str">
            <v>KE-TERCIUM-4A</v>
          </cell>
          <cell r="C1231" t="str">
            <v>Kassia Králiková</v>
          </cell>
          <cell r="D1231">
            <v>950820588</v>
          </cell>
          <cell r="E1231" t="str">
            <v>kassiakralikova@gmail.com</v>
          </cell>
          <cell r="F1231" t="str">
            <v/>
          </cell>
          <cell r="G1231" t="str">
            <v>z</v>
          </cell>
          <cell r="H1231">
            <v>45212</v>
          </cell>
          <cell r="I1231" t="str">
            <v>OKT</v>
          </cell>
          <cell r="J1231" t="str">
            <v>OKT</v>
          </cell>
          <cell r="Q1231" t="str">
            <v/>
          </cell>
          <cell r="R1231">
            <v>0</v>
          </cell>
          <cell r="T1231">
            <v>0</v>
          </cell>
        </row>
        <row r="1232">
          <cell r="B1232" t="str">
            <v>KES-SOSUc-4BM</v>
          </cell>
          <cell r="C1232" t="str">
            <v>Bibiána Tragalová</v>
          </cell>
          <cell r="D1232">
            <v>915362146</v>
          </cell>
          <cell r="E1232" t="str">
            <v>bibiana.tragalova@gmail.com</v>
          </cell>
          <cell r="F1232" t="str">
            <v/>
          </cell>
          <cell r="G1232" t="str">
            <v>z</v>
          </cell>
          <cell r="H1232">
            <v>45222</v>
          </cell>
          <cell r="I1232" t="str">
            <v>OKT</v>
          </cell>
          <cell r="Q1232" t="str">
            <v/>
          </cell>
          <cell r="R1232">
            <v>0</v>
          </cell>
          <cell r="T1232">
            <v>0</v>
          </cell>
        </row>
        <row r="1233">
          <cell r="B1233" t="str">
            <v>KES-SOSUc-4T</v>
          </cell>
          <cell r="C1233" t="str">
            <v>Ľubomír Hovanec</v>
          </cell>
          <cell r="D1233">
            <v>944931638</v>
          </cell>
          <cell r="E1233" t="str">
            <v>lubik.hovanec7@centrum.sk</v>
          </cell>
          <cell r="F1233" t="str">
            <v/>
          </cell>
          <cell r="G1233" t="str">
            <v/>
          </cell>
          <cell r="J1233" t="str">
            <v>SEP</v>
          </cell>
          <cell r="K1233" t="str">
            <v>SEP</v>
          </cell>
          <cell r="Q1233" t="str">
            <v/>
          </cell>
          <cell r="R1233">
            <v>0</v>
          </cell>
          <cell r="T1233">
            <v>0</v>
          </cell>
        </row>
        <row r="1234">
          <cell r="B1234" t="str">
            <v>KCH-GYM-4C</v>
          </cell>
          <cell r="C1234" t="str">
            <v>Chiara Pczolinszky</v>
          </cell>
          <cell r="D1234">
            <v>949527471</v>
          </cell>
          <cell r="E1234" t="str">
            <v>pcsolinszkychiara@gmail.com</v>
          </cell>
          <cell r="F1234" t="str">
            <v/>
          </cell>
          <cell r="G1234" t="str">
            <v/>
          </cell>
          <cell r="H1234">
            <v>45086</v>
          </cell>
          <cell r="I1234" t="str">
            <v>JUN</v>
          </cell>
          <cell r="J1234" t="str">
            <v>JUL</v>
          </cell>
          <cell r="K1234" t="str">
            <v>JUN</v>
          </cell>
          <cell r="Q1234" t="str">
            <v/>
          </cell>
          <cell r="R1234">
            <v>0</v>
          </cell>
          <cell r="T1234">
            <v>0</v>
          </cell>
        </row>
        <row r="1235">
          <cell r="B1235" t="str">
            <v>KCH-GYM-OKT B</v>
          </cell>
          <cell r="C1235" t="str">
            <v>Sofia Horóckyová</v>
          </cell>
          <cell r="D1235">
            <v>918729117</v>
          </cell>
          <cell r="E1235" t="str">
            <v>sofiahorocky@gmail.com</v>
          </cell>
          <cell r="F1235" t="str">
            <v>K</v>
          </cell>
          <cell r="G1235" t="str">
            <v>z</v>
          </cell>
          <cell r="H1235">
            <v>45019</v>
          </cell>
          <cell r="I1235" t="str">
            <v>MAJ</v>
          </cell>
          <cell r="J1235" t="str">
            <v>JUN</v>
          </cell>
          <cell r="K1235" t="str">
            <v>MAJ</v>
          </cell>
          <cell r="M1235" t="str">
            <v>MSB</v>
          </cell>
          <cell r="N1235" t="str">
            <v>F_peto</v>
          </cell>
          <cell r="Q1235" t="str">
            <v/>
          </cell>
          <cell r="R1235">
            <v>0</v>
          </cell>
          <cell r="T1235">
            <v>0</v>
          </cell>
        </row>
        <row r="1236">
          <cell r="B1236" t="str">
            <v>KCH-GYM-OKT D</v>
          </cell>
          <cell r="C1236" t="str">
            <v>Mgr. Otília Kiss</v>
          </cell>
          <cell r="D1236">
            <v>918955907</v>
          </cell>
          <cell r="E1236" t="str">
            <v>kispocak82@gmail.com</v>
          </cell>
          <cell r="F1236" t="str">
            <v/>
          </cell>
          <cell r="G1236" t="str">
            <v/>
          </cell>
          <cell r="I1236" t="str">
            <v>=</v>
          </cell>
          <cell r="J1236" t="str">
            <v>JUN</v>
          </cell>
          <cell r="K1236" t="str">
            <v>MAJ</v>
          </cell>
          <cell r="Q1236" t="str">
            <v/>
          </cell>
          <cell r="R1236">
            <v>0</v>
          </cell>
          <cell r="T1236">
            <v>0</v>
          </cell>
        </row>
        <row r="1237">
          <cell r="B1237" t="str">
            <v>KK-SOSKB-2ND</v>
          </cell>
          <cell r="C1237" t="str">
            <v>Erik Gallschneider</v>
          </cell>
          <cell r="D1237">
            <v>903841184</v>
          </cell>
          <cell r="E1237" t="str">
            <v>erik438@azet.sk</v>
          </cell>
          <cell r="F1237" t="str">
            <v/>
          </cell>
          <cell r="G1237" t="str">
            <v/>
          </cell>
          <cell r="H1237">
            <v>45234</v>
          </cell>
          <cell r="I1237" t="str">
            <v>NOV</v>
          </cell>
          <cell r="Q1237" t="str">
            <v/>
          </cell>
          <cell r="R1237">
            <v>0</v>
          </cell>
          <cell r="T1237">
            <v>0</v>
          </cell>
        </row>
        <row r="1238">
          <cell r="B1238" t="str">
            <v>KK-SOSKB-2NP</v>
          </cell>
          <cell r="C1238" t="str">
            <v xml:space="preserve">Veronika Gallikova </v>
          </cell>
          <cell r="D1238">
            <v>907157929</v>
          </cell>
          <cell r="E1238" t="str">
            <v>gallikovaveron@gmail.com</v>
          </cell>
          <cell r="F1238" t="str">
            <v/>
          </cell>
          <cell r="G1238" t="str">
            <v/>
          </cell>
          <cell r="J1238" t="str">
            <v xml:space="preserve">NOV </v>
          </cell>
          <cell r="Q1238" t="str">
            <v/>
          </cell>
          <cell r="R1238">
            <v>0</v>
          </cell>
          <cell r="T1238">
            <v>0</v>
          </cell>
        </row>
        <row r="1239">
          <cell r="B1239" t="str">
            <v>KK-SUV-4A</v>
          </cell>
          <cell r="C1239" t="str">
            <v>Nikola Britaňáková</v>
          </cell>
          <cell r="D1239">
            <v>907583588</v>
          </cell>
          <cell r="E1239" t="str">
            <v>nikola.britanakova10@gmail.com</v>
          </cell>
          <cell r="F1239" t="str">
            <v/>
          </cell>
          <cell r="G1239" t="str">
            <v>z</v>
          </cell>
          <cell r="H1239">
            <v>45217</v>
          </cell>
          <cell r="I1239" t="str">
            <v>OKT</v>
          </cell>
          <cell r="J1239" t="str">
            <v>OKT</v>
          </cell>
          <cell r="M1239" t="str">
            <v>MSB</v>
          </cell>
          <cell r="Q1239" t="str">
            <v/>
          </cell>
          <cell r="R1239">
            <v>0</v>
          </cell>
          <cell r="T1239">
            <v>0</v>
          </cell>
        </row>
        <row r="1240">
          <cell r="B1240" t="str">
            <v>KN-GVJM-4A</v>
          </cell>
          <cell r="C1240" t="str">
            <v>Mgr. Anikó Hevesi</v>
          </cell>
          <cell r="D1240">
            <v>905981993</v>
          </cell>
          <cell r="E1240" t="str">
            <v>infohevesi@gmail.com</v>
          </cell>
          <cell r="F1240" t="str">
            <v/>
          </cell>
          <cell r="G1240" t="str">
            <v>z</v>
          </cell>
          <cell r="H1240">
            <v>45223</v>
          </cell>
          <cell r="I1240" t="str">
            <v>OKT</v>
          </cell>
          <cell r="Q1240" t="str">
            <v/>
          </cell>
          <cell r="R1240">
            <v>0</v>
          </cell>
          <cell r="T1240">
            <v>0</v>
          </cell>
        </row>
        <row r="1241">
          <cell r="B1241" t="str">
            <v>KN-GVJM-4D</v>
          </cell>
          <cell r="C1241" t="str">
            <v>Emma Szabóová</v>
          </cell>
          <cell r="D1241">
            <v>917286479</v>
          </cell>
          <cell r="E1241" t="str">
            <v>szaboovaemma@gmail.com</v>
          </cell>
          <cell r="F1241" t="str">
            <v>K</v>
          </cell>
          <cell r="G1241" t="str">
            <v>z</v>
          </cell>
          <cell r="H1241">
            <v>44999</v>
          </cell>
          <cell r="I1241" t="str">
            <v>MAJ</v>
          </cell>
          <cell r="J1241" t="str">
            <v>=</v>
          </cell>
          <cell r="Q1241" t="str">
            <v/>
          </cell>
          <cell r="R1241">
            <v>0</v>
          </cell>
          <cell r="T1241">
            <v>0</v>
          </cell>
        </row>
        <row r="1242">
          <cell r="B1242" t="str">
            <v>KN-OAS-2B</v>
          </cell>
          <cell r="C1242" t="str">
            <v>Bianka Toroková</v>
          </cell>
          <cell r="D1242">
            <v>908619230</v>
          </cell>
          <cell r="E1242" t="str">
            <v>torokovabianka666@gmail.com</v>
          </cell>
          <cell r="F1242" t="str">
            <v/>
          </cell>
          <cell r="G1242" t="str">
            <v>z</v>
          </cell>
          <cell r="H1242">
            <v>45174</v>
          </cell>
          <cell r="I1242" t="str">
            <v>SEP</v>
          </cell>
          <cell r="J1242" t="str">
            <v>SEP</v>
          </cell>
          <cell r="Q1242" t="str">
            <v/>
          </cell>
          <cell r="R1242">
            <v>0</v>
          </cell>
          <cell r="T1242">
            <v>0</v>
          </cell>
        </row>
        <row r="1243">
          <cell r="B1243" t="str">
            <v>KN-OAS-4A</v>
          </cell>
          <cell r="C1243" t="str">
            <v>Zsoka Polák</v>
          </cell>
          <cell r="D1243">
            <v>903351855</v>
          </cell>
          <cell r="E1243" t="str">
            <v>zsokesz33@gmail.com</v>
          </cell>
          <cell r="F1243" t="str">
            <v>K</v>
          </cell>
          <cell r="G1243" t="str">
            <v>z</v>
          </cell>
          <cell r="H1243">
            <v>45001</v>
          </cell>
          <cell r="I1243" t="str">
            <v>OKT</v>
          </cell>
          <cell r="Q1243" t="str">
            <v/>
          </cell>
          <cell r="R1243">
            <v>0</v>
          </cell>
          <cell r="T1243">
            <v>0</v>
          </cell>
        </row>
        <row r="1244">
          <cell r="B1244" t="str">
            <v>KN-SOST-4A</v>
          </cell>
          <cell r="C1244" t="str">
            <v>Mgr. Kristián Kovács</v>
          </cell>
          <cell r="D1244">
            <v>918482854</v>
          </cell>
          <cell r="E1244" t="str">
            <v>kovkrisztian@azet.sk</v>
          </cell>
          <cell r="F1244" t="str">
            <v/>
          </cell>
          <cell r="G1244" t="str">
            <v/>
          </cell>
          <cell r="H1244">
            <v>45213</v>
          </cell>
          <cell r="I1244" t="str">
            <v>OKT</v>
          </cell>
          <cell r="Q1244" t="str">
            <v/>
          </cell>
          <cell r="R1244">
            <v>0</v>
          </cell>
          <cell r="T1244">
            <v>0</v>
          </cell>
        </row>
        <row r="1245">
          <cell r="B1245" t="str">
            <v>KN-SPS-4C</v>
          </cell>
          <cell r="C1245" t="str">
            <v>Zsolt Bencz</v>
          </cell>
          <cell r="D1245">
            <v>944017238</v>
          </cell>
          <cell r="E1245" t="str">
            <v>benczzsolt1@gmail.com</v>
          </cell>
          <cell r="F1245" t="str">
            <v/>
          </cell>
          <cell r="G1245" t="str">
            <v>z</v>
          </cell>
          <cell r="H1245">
            <v>45233</v>
          </cell>
          <cell r="I1245" t="str">
            <v>NOV</v>
          </cell>
          <cell r="Q1245" t="str">
            <v/>
          </cell>
          <cell r="R1245">
            <v>0</v>
          </cell>
          <cell r="T1245">
            <v>0</v>
          </cell>
        </row>
        <row r="1246">
          <cell r="B1246" t="str">
            <v>KN-SPS-4G</v>
          </cell>
          <cell r="C1246" t="str">
            <v>Adriana Molnár</v>
          </cell>
          <cell r="D1246">
            <v>905344348</v>
          </cell>
          <cell r="E1246" t="str">
            <v>adri@startcoop.sk</v>
          </cell>
          <cell r="F1246" t="str">
            <v/>
          </cell>
          <cell r="G1246" t="str">
            <v/>
          </cell>
          <cell r="H1246">
            <v>45237</v>
          </cell>
          <cell r="I1246" t="str">
            <v>NOV</v>
          </cell>
          <cell r="Q1246" t="str">
            <v/>
          </cell>
          <cell r="R1246">
            <v>0</v>
          </cell>
          <cell r="T1246">
            <v>0</v>
          </cell>
        </row>
        <row r="1247">
          <cell r="B1247" t="str">
            <v>KNK-SOS-4B</v>
          </cell>
          <cell r="C1247" t="str">
            <v>Karolína Jarošová</v>
          </cell>
          <cell r="D1247">
            <v>948606756</v>
          </cell>
          <cell r="E1247" t="str">
            <v>karolinajar@icloud.com</v>
          </cell>
          <cell r="F1247" t="str">
            <v>K</v>
          </cell>
          <cell r="G1247" t="str">
            <v>z</v>
          </cell>
          <cell r="H1247">
            <v>44994</v>
          </cell>
          <cell r="I1247" t="str">
            <v>APR</v>
          </cell>
          <cell r="J1247" t="str">
            <v>APR</v>
          </cell>
          <cell r="K1247" t="str">
            <v>APR</v>
          </cell>
          <cell r="M1247" t="str">
            <v>MSB</v>
          </cell>
          <cell r="Q1247" t="str">
            <v/>
          </cell>
          <cell r="R1247">
            <v>0</v>
          </cell>
          <cell r="T1247">
            <v>0</v>
          </cell>
        </row>
        <row r="1248">
          <cell r="B1248" t="str">
            <v>KNM-SPS-4AG</v>
          </cell>
          <cell r="C1248" t="str">
            <v>Aneta Školová</v>
          </cell>
          <cell r="D1248">
            <v>949777513</v>
          </cell>
          <cell r="E1248" t="str">
            <v>skolovaaneta@gmail.com</v>
          </cell>
          <cell r="F1248" t="str">
            <v>K</v>
          </cell>
          <cell r="G1248" t="str">
            <v>z</v>
          </cell>
          <cell r="H1248">
            <v>45190</v>
          </cell>
          <cell r="I1248" t="str">
            <v>SEP</v>
          </cell>
          <cell r="J1248" t="str">
            <v>OKT</v>
          </cell>
          <cell r="Q1248" t="str">
            <v/>
          </cell>
          <cell r="R1248">
            <v>0</v>
          </cell>
          <cell r="T1248">
            <v>0</v>
          </cell>
        </row>
        <row r="1249">
          <cell r="B1249" t="str">
            <v>KNM-SPS-4AS</v>
          </cell>
          <cell r="C1249" t="str">
            <v>Patrik Jacura</v>
          </cell>
          <cell r="D1249">
            <v>903972377</v>
          </cell>
          <cell r="E1249" t="str">
            <v>patrikjacura@gmail.com</v>
          </cell>
          <cell r="F1249" t="str">
            <v>K</v>
          </cell>
          <cell r="G1249" t="str">
            <v/>
          </cell>
          <cell r="I1249" t="str">
            <v>=</v>
          </cell>
          <cell r="J1249" t="str">
            <v>OKT</v>
          </cell>
          <cell r="Q1249" t="str">
            <v/>
          </cell>
          <cell r="R1249">
            <v>0</v>
          </cell>
          <cell r="T1249">
            <v>0</v>
          </cell>
        </row>
        <row r="1250">
          <cell r="B1250" t="str">
            <v>KNM-SPS-4BI</v>
          </cell>
          <cell r="C1250" t="str">
            <v>Dávid Hujík</v>
          </cell>
          <cell r="D1250">
            <v>918436033</v>
          </cell>
          <cell r="E1250" t="str">
            <v>hujikdavid@gmail.com</v>
          </cell>
          <cell r="F1250" t="str">
            <v>K</v>
          </cell>
          <cell r="G1250" t="str">
            <v/>
          </cell>
          <cell r="H1250">
            <v>45238</v>
          </cell>
          <cell r="I1250" t="str">
            <v>NOV</v>
          </cell>
          <cell r="K1250" t="str">
            <v>OKT</v>
          </cell>
          <cell r="Q1250" t="str">
            <v/>
          </cell>
          <cell r="R1250">
            <v>0</v>
          </cell>
          <cell r="T1250">
            <v>0</v>
          </cell>
        </row>
        <row r="1251">
          <cell r="B1251" t="str">
            <v>Kolarovo-SSOS-4D</v>
          </cell>
          <cell r="C1251" t="str">
            <v>PaedDr. Zuzana Kuliková</v>
          </cell>
          <cell r="D1251">
            <v>918371172</v>
          </cell>
          <cell r="E1251" t="str">
            <v>Zuzanagalova85@gmail.com</v>
          </cell>
          <cell r="F1251" t="str">
            <v/>
          </cell>
          <cell r="G1251" t="str">
            <v/>
          </cell>
          <cell r="H1251">
            <v>45222</v>
          </cell>
          <cell r="I1251" t="str">
            <v>OKT</v>
          </cell>
          <cell r="Q1251" t="str">
            <v/>
          </cell>
          <cell r="R1251">
            <v>0</v>
          </cell>
          <cell r="T1251">
            <v>0</v>
          </cell>
        </row>
        <row r="1252">
          <cell r="B1252" t="str">
            <v>Kolarovo-SSOS-4E</v>
          </cell>
          <cell r="C1252" t="str">
            <v>Laura Villárová</v>
          </cell>
          <cell r="D1252">
            <v>917904636</v>
          </cell>
          <cell r="E1252" t="str">
            <v>Lauravillarova6996@gmail.com</v>
          </cell>
          <cell r="F1252" t="str">
            <v/>
          </cell>
          <cell r="G1252" t="str">
            <v/>
          </cell>
          <cell r="H1252">
            <v>45237</v>
          </cell>
          <cell r="I1252" t="str">
            <v>NOV</v>
          </cell>
          <cell r="Q1252" t="str">
            <v/>
          </cell>
          <cell r="R1252">
            <v>0</v>
          </cell>
          <cell r="T1252">
            <v>0</v>
          </cell>
        </row>
        <row r="1253">
          <cell r="B1253" t="str">
            <v>Kromp-SSOS-4CM</v>
          </cell>
          <cell r="C1253" t="str">
            <v>Ing. Alžbeta Zumriková</v>
          </cell>
          <cell r="D1253">
            <v>910429791</v>
          </cell>
          <cell r="E1253" t="str">
            <v>a.zumrikova@gmail.com</v>
          </cell>
          <cell r="F1253" t="str">
            <v/>
          </cell>
          <cell r="G1253" t="str">
            <v>z</v>
          </cell>
          <cell r="H1253">
            <v>45201</v>
          </cell>
          <cell r="I1253" t="str">
            <v>OKT</v>
          </cell>
          <cell r="J1253" t="str">
            <v>SEP</v>
          </cell>
          <cell r="Q1253" t="str">
            <v/>
          </cell>
          <cell r="R1253">
            <v>0</v>
          </cell>
          <cell r="T1253">
            <v>0</v>
          </cell>
        </row>
        <row r="1254">
          <cell r="B1254" t="str">
            <v>LC-HSaD-2T</v>
          </cell>
          <cell r="C1254" t="str">
            <v>Barbora Novotková</v>
          </cell>
          <cell r="D1254">
            <v>944477544</v>
          </cell>
          <cell r="E1254" t="str">
            <v>barbora.novotkova@gmail.com</v>
          </cell>
          <cell r="F1254" t="str">
            <v/>
          </cell>
          <cell r="G1254" t="str">
            <v>z</v>
          </cell>
          <cell r="H1254">
            <v>45220</v>
          </cell>
          <cell r="I1254" t="str">
            <v>OKT</v>
          </cell>
          <cell r="J1254" t="str">
            <v>OKT</v>
          </cell>
          <cell r="Q1254" t="str">
            <v/>
          </cell>
          <cell r="R1254">
            <v>0</v>
          </cell>
          <cell r="T1254">
            <v>0</v>
          </cell>
        </row>
        <row r="1255">
          <cell r="B1255" t="str">
            <v>LC-HSaD-4AIČ</v>
          </cell>
          <cell r="C1255" t="str">
            <v>Patrícia Jackuliaková</v>
          </cell>
          <cell r="D1255">
            <v>904670480</v>
          </cell>
          <cell r="E1255" t="str">
            <v>patriciajackuliakova@gmail.com</v>
          </cell>
          <cell r="F1255" t="str">
            <v>K</v>
          </cell>
          <cell r="G1255" t="str">
            <v>z</v>
          </cell>
          <cell r="H1255">
            <v>45196</v>
          </cell>
          <cell r="I1255" t="str">
            <v>SEP</v>
          </cell>
          <cell r="J1255" t="str">
            <v>SEP</v>
          </cell>
          <cell r="Q1255" t="str">
            <v/>
          </cell>
          <cell r="R1255">
            <v>0</v>
          </cell>
          <cell r="T1255">
            <v>0</v>
          </cell>
        </row>
        <row r="1256">
          <cell r="B1256" t="str">
            <v>LC-HSaD-4K</v>
          </cell>
          <cell r="C1256" t="str">
            <v>Lea Hazuchová</v>
          </cell>
          <cell r="D1256">
            <v>948028603</v>
          </cell>
          <cell r="E1256" t="str">
            <v>lea.hazuchova@gmail.com</v>
          </cell>
          <cell r="F1256" t="str">
            <v>K</v>
          </cell>
          <cell r="G1256" t="str">
            <v>z</v>
          </cell>
          <cell r="I1256" t="str">
            <v>MAJ</v>
          </cell>
          <cell r="M1256" t="str">
            <v>MSB</v>
          </cell>
          <cell r="Q1256" t="str">
            <v/>
          </cell>
          <cell r="R1256">
            <v>0</v>
          </cell>
          <cell r="T1256">
            <v>0</v>
          </cell>
        </row>
        <row r="1257">
          <cell r="B1257" t="str">
            <v>LC-HSaD-4P</v>
          </cell>
          <cell r="C1257" t="str">
            <v>Denisa Sedlačková</v>
          </cell>
          <cell r="D1257">
            <v>911265048</v>
          </cell>
          <cell r="E1257" t="str">
            <v>denny2802@gmail.com</v>
          </cell>
          <cell r="F1257" t="str">
            <v>K</v>
          </cell>
          <cell r="G1257" t="str">
            <v>z</v>
          </cell>
          <cell r="H1257">
            <v>45208</v>
          </cell>
          <cell r="I1257" t="str">
            <v>OKT</v>
          </cell>
          <cell r="J1257" t="str">
            <v>OKT</v>
          </cell>
          <cell r="Q1257" t="str">
            <v/>
          </cell>
          <cell r="R1257">
            <v>0</v>
          </cell>
          <cell r="T1257">
            <v>0</v>
          </cell>
        </row>
        <row r="1258">
          <cell r="B1258" t="str">
            <v>LC-HSaD-5U (5r)</v>
          </cell>
          <cell r="C1258" t="str">
            <v>Perla Petreje</v>
          </cell>
          <cell r="D1258">
            <v>918590930</v>
          </cell>
          <cell r="E1258" t="str">
            <v>pperla6776@gmail.com</v>
          </cell>
          <cell r="F1258" t="str">
            <v>K</v>
          </cell>
          <cell r="G1258" t="str">
            <v>z</v>
          </cell>
          <cell r="H1258">
            <v>44974</v>
          </cell>
          <cell r="I1258" t="str">
            <v>MAJ</v>
          </cell>
          <cell r="J1258" t="str">
            <v>SEP</v>
          </cell>
          <cell r="Q1258" t="str">
            <v/>
          </cell>
          <cell r="R1258">
            <v>0</v>
          </cell>
          <cell r="T1258">
            <v>0</v>
          </cell>
        </row>
        <row r="1259">
          <cell r="B1259" t="str">
            <v>LC-PED-4A</v>
          </cell>
          <cell r="C1259" t="str">
            <v>Simona Fábryová</v>
          </cell>
          <cell r="D1259">
            <v>944201214</v>
          </cell>
          <cell r="E1259" t="str">
            <v>simonafabryova2005@gmail.com</v>
          </cell>
          <cell r="F1259" t="str">
            <v>K</v>
          </cell>
          <cell r="G1259" t="str">
            <v>z</v>
          </cell>
          <cell r="H1259">
            <v>44974</v>
          </cell>
          <cell r="I1259" t="str">
            <v>APR</v>
          </cell>
          <cell r="J1259" t="str">
            <v>OKT</v>
          </cell>
          <cell r="K1259" t="str">
            <v>OKT</v>
          </cell>
          <cell r="M1259" t="str">
            <v>MSB</v>
          </cell>
          <cell r="Q1259" t="str">
            <v/>
          </cell>
          <cell r="R1259">
            <v>0</v>
          </cell>
          <cell r="T1259">
            <v>0</v>
          </cell>
        </row>
        <row r="1260">
          <cell r="B1260" t="str">
            <v>LC-PED-4A_dotlac</v>
          </cell>
          <cell r="C1260" t="str">
            <v>Lenka Kašinová</v>
          </cell>
          <cell r="D1260">
            <v>907610149</v>
          </cell>
          <cell r="F1260" t="str">
            <v/>
          </cell>
          <cell r="G1260" t="str">
            <v/>
          </cell>
          <cell r="H1260">
            <v>45184</v>
          </cell>
          <cell r="I1260" t="str">
            <v>SEP</v>
          </cell>
          <cell r="M1260" t="str">
            <v>MSB</v>
          </cell>
          <cell r="Q1260" t="str">
            <v/>
          </cell>
          <cell r="R1260">
            <v>0</v>
          </cell>
          <cell r="T1260">
            <v>0</v>
          </cell>
        </row>
        <row r="1261">
          <cell r="B1261" t="str">
            <v>LC-PED-4C</v>
          </cell>
          <cell r="C1261" t="str">
            <v>Laura Lacková</v>
          </cell>
          <cell r="D1261">
            <v>911837752</v>
          </cell>
          <cell r="E1261" t="str">
            <v>lackovalaura987@gmail.com</v>
          </cell>
          <cell r="F1261" t="str">
            <v>K</v>
          </cell>
          <cell r="G1261" t="str">
            <v>z</v>
          </cell>
          <cell r="H1261">
            <v>44979</v>
          </cell>
          <cell r="I1261" t="str">
            <v>APR</v>
          </cell>
          <cell r="J1261" t="str">
            <v>APR</v>
          </cell>
          <cell r="K1261" t="str">
            <v>APR</v>
          </cell>
          <cell r="M1261" t="str">
            <v>MSB</v>
          </cell>
          <cell r="Q1261" t="str">
            <v/>
          </cell>
          <cell r="R1261">
            <v>0</v>
          </cell>
          <cell r="T1261">
            <v>0</v>
          </cell>
        </row>
        <row r="1262">
          <cell r="B1262" t="str">
            <v>LC-SG-4A+OKT</v>
          </cell>
          <cell r="C1262" t="str">
            <v>Lenka Paulovičová</v>
          </cell>
          <cell r="D1262">
            <v>908052908</v>
          </cell>
          <cell r="E1262" t="str">
            <v>lenka.paulovicova141@gmail.com</v>
          </cell>
          <cell r="F1262" t="str">
            <v/>
          </cell>
          <cell r="G1262" t="str">
            <v/>
          </cell>
          <cell r="I1262" t="str">
            <v>=</v>
          </cell>
          <cell r="J1262" t="str">
            <v>JUL</v>
          </cell>
          <cell r="Q1262" t="str">
            <v/>
          </cell>
          <cell r="R1262">
            <v>0</v>
          </cell>
          <cell r="T1262">
            <v>0</v>
          </cell>
        </row>
        <row r="1263">
          <cell r="B1263" t="str">
            <v>LC-SPSS-4B</v>
          </cell>
          <cell r="C1263" t="str">
            <v>Peter Hronec</v>
          </cell>
          <cell r="D1263">
            <v>904653553</v>
          </cell>
          <cell r="E1263" t="str">
            <v>peter.hronec@azet.sk</v>
          </cell>
          <cell r="F1263" t="str">
            <v>K</v>
          </cell>
          <cell r="G1263" t="str">
            <v/>
          </cell>
          <cell r="H1263">
            <v>45209</v>
          </cell>
          <cell r="I1263" t="str">
            <v>OKT</v>
          </cell>
          <cell r="J1263" t="str">
            <v>OKT</v>
          </cell>
          <cell r="K1263" t="str">
            <v>OKT</v>
          </cell>
          <cell r="Q1263" t="str">
            <v/>
          </cell>
          <cell r="R1263">
            <v>0</v>
          </cell>
          <cell r="T1263">
            <v>0</v>
          </cell>
        </row>
        <row r="1264">
          <cell r="B1264" t="str">
            <v>LE-GSF-OKT</v>
          </cell>
          <cell r="C1264" t="str">
            <v>Sára Richtarčíková</v>
          </cell>
          <cell r="D1264">
            <v>949468589</v>
          </cell>
          <cell r="E1264" t="str">
            <v>richtarcikovasara@gmail.com</v>
          </cell>
          <cell r="F1264" t="str">
            <v>K</v>
          </cell>
          <cell r="G1264" t="str">
            <v>z</v>
          </cell>
          <cell r="H1264">
            <v>44986</v>
          </cell>
          <cell r="I1264" t="str">
            <v>JUN</v>
          </cell>
          <cell r="J1264" t="str">
            <v>OKT</v>
          </cell>
          <cell r="K1264" t="str">
            <v>OKT</v>
          </cell>
          <cell r="M1264" t="str">
            <v>MSB</v>
          </cell>
          <cell r="Q1264" t="str">
            <v/>
          </cell>
          <cell r="R1264">
            <v>0</v>
          </cell>
          <cell r="T1264">
            <v>0</v>
          </cell>
        </row>
        <row r="1265">
          <cell r="B1265" t="str">
            <v>LE-SZS-4MB</v>
          </cell>
          <cell r="C1265" t="str">
            <v>Daniel Dončák</v>
          </cell>
          <cell r="D1265">
            <v>950665920</v>
          </cell>
          <cell r="E1265" t="str">
            <v>danieldoncak05@gmail.com</v>
          </cell>
          <cell r="G1265" t="str">
            <v/>
          </cell>
          <cell r="J1265" t="str">
            <v>SEP</v>
          </cell>
          <cell r="K1265" t="str">
            <v>SEP</v>
          </cell>
          <cell r="M1265" t="str">
            <v>MSB</v>
          </cell>
          <cell r="N1265" t="str">
            <v>F_peto</v>
          </cell>
          <cell r="Q1265" t="str">
            <v/>
          </cell>
          <cell r="R1265">
            <v>0</v>
          </cell>
          <cell r="T1265">
            <v>0</v>
          </cell>
        </row>
        <row r="1266">
          <cell r="B1266" t="str">
            <v>LH-SOSE-4A</v>
          </cell>
          <cell r="C1266" t="str">
            <v>Lucia Tvrdá</v>
          </cell>
          <cell r="D1266">
            <v>918296654</v>
          </cell>
          <cell r="E1266" t="str">
            <v>luciatvrda11@gmail.com</v>
          </cell>
          <cell r="F1266" t="str">
            <v/>
          </cell>
          <cell r="G1266" t="str">
            <v/>
          </cell>
          <cell r="J1266" t="str">
            <v>OKT</v>
          </cell>
          <cell r="L1266" t="str">
            <v>nechcu</v>
          </cell>
          <cell r="Q1266" t="str">
            <v/>
          </cell>
          <cell r="R1266">
            <v>0</v>
          </cell>
          <cell r="T1266">
            <v>0</v>
          </cell>
        </row>
        <row r="1267">
          <cell r="B1267" t="str">
            <v>LH-SOSE-4D</v>
          </cell>
          <cell r="C1267" t="str">
            <v>Timotej Richard Brodský</v>
          </cell>
          <cell r="D1267">
            <v>915804775</v>
          </cell>
          <cell r="E1267" t="str">
            <v>timotej145brodsky@gmail.com</v>
          </cell>
          <cell r="F1267" t="str">
            <v>K</v>
          </cell>
          <cell r="G1267" t="str">
            <v>z</v>
          </cell>
          <cell r="H1267">
            <v>45211</v>
          </cell>
          <cell r="I1267" t="str">
            <v>OKT</v>
          </cell>
          <cell r="J1267" t="str">
            <v>OKT</v>
          </cell>
          <cell r="M1267" t="str">
            <v>SB A</v>
          </cell>
          <cell r="Q1267" t="str">
            <v/>
          </cell>
          <cell r="R1267">
            <v>0</v>
          </cell>
          <cell r="T1267">
            <v>0</v>
          </cell>
        </row>
        <row r="1268">
          <cell r="B1268" t="str">
            <v>LH-SOSLaD-4A</v>
          </cell>
          <cell r="C1268" t="str">
            <v>Matúš Žonda</v>
          </cell>
          <cell r="D1268">
            <v>948726023</v>
          </cell>
          <cell r="E1268" t="str">
            <v>matuszonda07@gmail.com</v>
          </cell>
          <cell r="F1268" t="str">
            <v>K</v>
          </cell>
          <cell r="G1268" t="str">
            <v/>
          </cell>
          <cell r="H1268">
            <v>45210</v>
          </cell>
          <cell r="I1268" t="str">
            <v>OKT</v>
          </cell>
          <cell r="Q1268" t="str">
            <v/>
          </cell>
          <cell r="R1268">
            <v>0</v>
          </cell>
          <cell r="T1268">
            <v>0</v>
          </cell>
        </row>
        <row r="1269">
          <cell r="B1269" t="str">
            <v>LH-SOSLaD-4B</v>
          </cell>
          <cell r="C1269" t="str">
            <v>Sofia Szaboová</v>
          </cell>
          <cell r="D1269">
            <v>908207279</v>
          </cell>
          <cell r="E1269" t="str">
            <v>sofiaszaboova33@gmail.com</v>
          </cell>
          <cell r="F1269" t="str">
            <v>K</v>
          </cell>
          <cell r="G1269" t="str">
            <v>z</v>
          </cell>
          <cell r="H1269">
            <v>45181</v>
          </cell>
          <cell r="I1269" t="str">
            <v>SEP</v>
          </cell>
          <cell r="J1269" t="str">
            <v>SEP</v>
          </cell>
          <cell r="M1269" t="str">
            <v>MSB</v>
          </cell>
          <cell r="Q1269" t="str">
            <v/>
          </cell>
          <cell r="R1269">
            <v>0</v>
          </cell>
          <cell r="T1269">
            <v>0</v>
          </cell>
        </row>
        <row r="1270">
          <cell r="B1270" t="str">
            <v>LH-SOSLaD-4D</v>
          </cell>
          <cell r="C1270" t="str">
            <v>Patrik Bartoš</v>
          </cell>
          <cell r="D1270">
            <v>911305105</v>
          </cell>
          <cell r="E1270" t="str">
            <v>patrik.bartos2005@gmail.com</v>
          </cell>
          <cell r="F1270" t="str">
            <v>K</v>
          </cell>
          <cell r="G1270" t="str">
            <v/>
          </cell>
          <cell r="H1270">
            <v>45210</v>
          </cell>
          <cell r="I1270" t="str">
            <v>OKT</v>
          </cell>
          <cell r="Q1270" t="str">
            <v/>
          </cell>
          <cell r="R1270">
            <v>0</v>
          </cell>
          <cell r="T1270">
            <v>0</v>
          </cell>
        </row>
        <row r="1271">
          <cell r="B1271" t="str">
            <v>Lipany-GYM-4B</v>
          </cell>
          <cell r="C1271" t="str">
            <v>Global diamonds</v>
          </cell>
          <cell r="F1271" t="str">
            <v/>
          </cell>
          <cell r="G1271" t="str">
            <v/>
          </cell>
          <cell r="H1271" t="str">
            <v>GD</v>
          </cell>
          <cell r="I1271" t="str">
            <v>SEP</v>
          </cell>
          <cell r="J1271" t="str">
            <v>SEP</v>
          </cell>
          <cell r="K1271" t="str">
            <v>SEP</v>
          </cell>
          <cell r="Q1271" t="str">
            <v/>
          </cell>
          <cell r="R1271">
            <v>0</v>
          </cell>
          <cell r="T1271">
            <v>0</v>
          </cell>
        </row>
        <row r="1272">
          <cell r="B1272" t="str">
            <v>Lipany-SOS-2BNV</v>
          </cell>
          <cell r="C1272" t="str">
            <v>Viktória Černická</v>
          </cell>
          <cell r="D1272">
            <v>950749105</v>
          </cell>
          <cell r="E1272" t="str">
            <v>cernickaviki6@gmail.com</v>
          </cell>
          <cell r="F1272" t="str">
            <v/>
          </cell>
          <cell r="G1272" t="str">
            <v/>
          </cell>
          <cell r="J1272" t="str">
            <v>OKT</v>
          </cell>
          <cell r="Q1272" t="str">
            <v/>
          </cell>
          <cell r="R1272">
            <v>0</v>
          </cell>
          <cell r="T1272">
            <v>0</v>
          </cell>
        </row>
        <row r="1273">
          <cell r="B1273" t="str">
            <v>LM-EG-4A4</v>
          </cell>
          <cell r="C1273" t="str">
            <v>Vanesa Ozobiara</v>
          </cell>
          <cell r="D1273">
            <v>949494875</v>
          </cell>
          <cell r="E1273" t="str">
            <v>vanesskaozobiara10@gmail.com</v>
          </cell>
          <cell r="F1273" t="str">
            <v>K</v>
          </cell>
          <cell r="G1273" t="str">
            <v>z</v>
          </cell>
          <cell r="H1273">
            <v>44964</v>
          </cell>
          <cell r="I1273" t="str">
            <v>MAJ</v>
          </cell>
          <cell r="J1273" t="str">
            <v>JUN</v>
          </cell>
          <cell r="M1273" t="str">
            <v>MSB</v>
          </cell>
          <cell r="N1273" t="str">
            <v>F</v>
          </cell>
          <cell r="Q1273" t="str">
            <v/>
          </cell>
          <cell r="R1273">
            <v>0</v>
          </cell>
          <cell r="T1273">
            <v>0</v>
          </cell>
        </row>
        <row r="1274">
          <cell r="B1274" t="str">
            <v>LM-GYM-4B</v>
          </cell>
          <cell r="C1274" t="str">
            <v>Lujza Širicová</v>
          </cell>
          <cell r="D1274">
            <v>904622702</v>
          </cell>
          <cell r="E1274" t="str">
            <v>lujza.siricova1@gmail.com</v>
          </cell>
          <cell r="F1274" t="str">
            <v>K</v>
          </cell>
          <cell r="G1274" t="str">
            <v>z</v>
          </cell>
          <cell r="H1274">
            <v>44966</v>
          </cell>
          <cell r="I1274" t="str">
            <v>MAJ</v>
          </cell>
          <cell r="J1274" t="str">
            <v>JUN</v>
          </cell>
          <cell r="K1274" t="str">
            <v>MAJ</v>
          </cell>
          <cell r="Q1274" t="str">
            <v/>
          </cell>
          <cell r="R1274">
            <v>0</v>
          </cell>
          <cell r="T1274">
            <v>0</v>
          </cell>
        </row>
        <row r="1275">
          <cell r="B1275" t="str">
            <v>LM-HA-2ANDS</v>
          </cell>
          <cell r="C1275" t="str">
            <v>Barbora Stanická</v>
          </cell>
          <cell r="D1275">
            <v>918088428</v>
          </cell>
          <cell r="E1275" t="str">
            <v>barbora.stanicka@gmail.com</v>
          </cell>
          <cell r="F1275" t="str">
            <v/>
          </cell>
          <cell r="G1275" t="str">
            <v>z</v>
          </cell>
          <cell r="H1275">
            <v>45215</v>
          </cell>
          <cell r="I1275" t="str">
            <v>OKT</v>
          </cell>
          <cell r="Q1275" t="str">
            <v/>
          </cell>
          <cell r="R1275">
            <v>0</v>
          </cell>
          <cell r="T1275">
            <v>0</v>
          </cell>
        </row>
        <row r="1276">
          <cell r="B1276" t="str">
            <v>LM-HA-5A (5r)</v>
          </cell>
          <cell r="C1276" t="str">
            <v>Ema Vrabcová</v>
          </cell>
          <cell r="D1276">
            <v>949262236</v>
          </cell>
          <cell r="E1276" t="str">
            <v>vrabcova.ema15@gmail.com</v>
          </cell>
          <cell r="F1276" t="str">
            <v>K</v>
          </cell>
          <cell r="G1276" t="str">
            <v>z</v>
          </cell>
          <cell r="I1276" t="str">
            <v>JUN</v>
          </cell>
          <cell r="J1276" t="str">
            <v>SEP</v>
          </cell>
          <cell r="M1276" t="str">
            <v>SB B</v>
          </cell>
          <cell r="Q1276" t="str">
            <v/>
          </cell>
          <cell r="R1276">
            <v>0</v>
          </cell>
          <cell r="T1276">
            <v>0</v>
          </cell>
        </row>
        <row r="1277">
          <cell r="B1277" t="str">
            <v>LM-OA-4A</v>
          </cell>
          <cell r="C1277" t="str">
            <v>Jana Páteková</v>
          </cell>
          <cell r="D1277">
            <v>917210933</v>
          </cell>
          <cell r="E1277" t="str">
            <v>janka.patekova05@gmail.com</v>
          </cell>
          <cell r="F1277" t="str">
            <v>K</v>
          </cell>
          <cell r="G1277" t="str">
            <v>z</v>
          </cell>
          <cell r="H1277">
            <v>45183</v>
          </cell>
          <cell r="I1277" t="str">
            <v>SEP</v>
          </cell>
          <cell r="J1277" t="str">
            <v>SEP</v>
          </cell>
          <cell r="K1277" t="str">
            <v>SEP</v>
          </cell>
          <cell r="Q1277" t="str">
            <v/>
          </cell>
          <cell r="R1277">
            <v>0</v>
          </cell>
          <cell r="T1277">
            <v>0</v>
          </cell>
        </row>
        <row r="1278">
          <cell r="B1278" t="str">
            <v>LM-OA-4B</v>
          </cell>
          <cell r="C1278" t="str">
            <v>Zuzana Chovancová</v>
          </cell>
          <cell r="D1278">
            <v>919362748</v>
          </cell>
          <cell r="E1278" t="str">
            <v>kofola645@gmail.com</v>
          </cell>
          <cell r="F1278" t="str">
            <v>K</v>
          </cell>
          <cell r="G1278" t="str">
            <v>z</v>
          </cell>
          <cell r="H1278">
            <v>45244</v>
          </cell>
          <cell r="I1278" t="str">
            <v>NOV</v>
          </cell>
          <cell r="J1278" t="str">
            <v>NOV</v>
          </cell>
          <cell r="Q1278" t="str">
            <v/>
          </cell>
          <cell r="R1278">
            <v>0</v>
          </cell>
          <cell r="T1278">
            <v>0</v>
          </cell>
        </row>
        <row r="1279">
          <cell r="B1279" t="str">
            <v>LM-SOSPOL-4A</v>
          </cell>
          <cell r="C1279" t="str">
            <v>Kristína Zlejšia</v>
          </cell>
          <cell r="D1279">
            <v>949600253</v>
          </cell>
          <cell r="E1279" t="str">
            <v>zlejsiakristina28@gmail.com</v>
          </cell>
          <cell r="F1279" t="str">
            <v/>
          </cell>
          <cell r="G1279" t="str">
            <v/>
          </cell>
          <cell r="H1279">
            <v>45194</v>
          </cell>
          <cell r="I1279" t="str">
            <v>SEP</v>
          </cell>
          <cell r="Q1279" t="str">
            <v/>
          </cell>
          <cell r="R1279">
            <v>0</v>
          </cell>
          <cell r="T1279">
            <v>0</v>
          </cell>
        </row>
        <row r="1280">
          <cell r="B1280" t="str">
            <v>LM-SOSPOL-4SC</v>
          </cell>
          <cell r="C1280" t="str">
            <v>Jozef Kuna</v>
          </cell>
          <cell r="D1280">
            <v>919208640</v>
          </cell>
          <cell r="E1280" t="str">
            <v>jozokuna1@gmail.com</v>
          </cell>
          <cell r="F1280" t="str">
            <v/>
          </cell>
          <cell r="G1280" t="str">
            <v/>
          </cell>
          <cell r="J1280" t="str">
            <v>SEP</v>
          </cell>
          <cell r="Q1280" t="str">
            <v/>
          </cell>
          <cell r="R1280">
            <v>0</v>
          </cell>
          <cell r="T1280">
            <v>0</v>
          </cell>
        </row>
        <row r="1281">
          <cell r="B1281" t="str">
            <v>LM-SOSS-4A</v>
          </cell>
          <cell r="C1281" t="str">
            <v>Filip Mihok</v>
          </cell>
          <cell r="D1281">
            <v>950271920</v>
          </cell>
          <cell r="E1281" t="str">
            <v>filipmihokfm@gmail.com</v>
          </cell>
          <cell r="F1281" t="str">
            <v>K</v>
          </cell>
          <cell r="G1281" t="str">
            <v>z</v>
          </cell>
          <cell r="H1281">
            <v>45006</v>
          </cell>
          <cell r="I1281" t="str">
            <v>MAJ</v>
          </cell>
          <cell r="J1281" t="str">
            <v>JUN</v>
          </cell>
          <cell r="K1281" t="str">
            <v>MAJ</v>
          </cell>
          <cell r="N1281" t="str">
            <v>F</v>
          </cell>
          <cell r="Q1281" t="str">
            <v/>
          </cell>
          <cell r="R1281">
            <v>0</v>
          </cell>
          <cell r="T1281">
            <v>0</v>
          </cell>
        </row>
        <row r="1282">
          <cell r="B1282" t="str">
            <v>LM-SZS-4M</v>
          </cell>
          <cell r="C1282" t="str">
            <v>Oliver Šaláta</v>
          </cell>
          <cell r="D1282">
            <v>910760571</v>
          </cell>
          <cell r="E1282" t="str">
            <v>oliver.salata@gmail.com</v>
          </cell>
          <cell r="F1282" t="str">
            <v>K</v>
          </cell>
          <cell r="G1282" t="str">
            <v>z</v>
          </cell>
          <cell r="H1282">
            <v>45182</v>
          </cell>
          <cell r="I1282" t="str">
            <v>SEP</v>
          </cell>
          <cell r="J1282" t="str">
            <v>SEP</v>
          </cell>
          <cell r="N1282" t="str">
            <v>F</v>
          </cell>
          <cell r="Q1282" t="str">
            <v/>
          </cell>
          <cell r="R1282">
            <v>0</v>
          </cell>
          <cell r="T1282">
            <v>0</v>
          </cell>
        </row>
        <row r="1283">
          <cell r="B1283" t="str">
            <v>LM-SZS-4PSA</v>
          </cell>
          <cell r="C1283" t="str">
            <v>Barbora Turčiaková</v>
          </cell>
          <cell r="D1283">
            <v>917229439</v>
          </cell>
          <cell r="E1283" t="str">
            <v>bturciakova@gmail.com</v>
          </cell>
          <cell r="F1283" t="str">
            <v>K</v>
          </cell>
          <cell r="G1283" t="str">
            <v>Z</v>
          </cell>
          <cell r="H1283">
            <v>44965</v>
          </cell>
          <cell r="I1283" t="str">
            <v>MAJ</v>
          </cell>
          <cell r="J1283" t="str">
            <v>JUN</v>
          </cell>
          <cell r="K1283" t="str">
            <v>JUN</v>
          </cell>
          <cell r="M1283" t="str">
            <v>MSB</v>
          </cell>
          <cell r="N1283" t="str">
            <v>F</v>
          </cell>
          <cell r="Q1283" t="str">
            <v/>
          </cell>
          <cell r="R1283">
            <v>0</v>
          </cell>
          <cell r="T1283">
            <v>0</v>
          </cell>
        </row>
        <row r="1284">
          <cell r="B1284" t="str">
            <v>LM-SZS-4PSB</v>
          </cell>
          <cell r="C1284" t="str">
            <v>Sofia Dudášiková</v>
          </cell>
          <cell r="D1284">
            <v>918213704</v>
          </cell>
          <cell r="E1284" t="str">
            <v>sofiadudasikova23@gmail.com</v>
          </cell>
          <cell r="F1284" t="str">
            <v>K</v>
          </cell>
          <cell r="G1284" t="str">
            <v>z</v>
          </cell>
          <cell r="H1284">
            <v>44967</v>
          </cell>
          <cell r="I1284" t="str">
            <v>MAJ</v>
          </cell>
          <cell r="J1284" t="str">
            <v>JUL</v>
          </cell>
          <cell r="K1284" t="str">
            <v>MAJ</v>
          </cell>
          <cell r="M1284" t="str">
            <v>MSB</v>
          </cell>
          <cell r="N1284" t="str">
            <v>F</v>
          </cell>
          <cell r="O1284" t="str">
            <v>PD</v>
          </cell>
          <cell r="Q1284" t="str">
            <v/>
          </cell>
          <cell r="R1284">
            <v>0</v>
          </cell>
          <cell r="T1284">
            <v>0</v>
          </cell>
        </row>
        <row r="1285">
          <cell r="B1285" t="str">
            <v>LV-PED-4B</v>
          </cell>
          <cell r="C1285" t="str">
            <v>Martina Senesiová</v>
          </cell>
          <cell r="D1285">
            <v>949600905</v>
          </cell>
          <cell r="E1285" t="str">
            <v>ms.senesiova@gmail.com</v>
          </cell>
          <cell r="F1285" t="str">
            <v>K</v>
          </cell>
          <cell r="G1285" t="str">
            <v>z</v>
          </cell>
          <cell r="H1285">
            <v>44986</v>
          </cell>
          <cell r="I1285" t="str">
            <v>MAR</v>
          </cell>
          <cell r="J1285" t="str">
            <v>MAR</v>
          </cell>
          <cell r="K1285" t="str">
            <v>MAR</v>
          </cell>
          <cell r="M1285" t="str">
            <v>MSB</v>
          </cell>
          <cell r="O1285" t="str">
            <v>2S</v>
          </cell>
          <cell r="Q1285" t="str">
            <v/>
          </cell>
          <cell r="R1285">
            <v>0</v>
          </cell>
          <cell r="T1285">
            <v>0</v>
          </cell>
        </row>
        <row r="1286">
          <cell r="B1286" t="str">
            <v>LV-SOSPA-4C</v>
          </cell>
          <cell r="C1286" t="str">
            <v>Alex Piatrik</v>
          </cell>
          <cell r="D1286">
            <v>940922399</v>
          </cell>
          <cell r="E1286" t="str">
            <v>alexpiatrik@gmail.com</v>
          </cell>
          <cell r="F1286" t="str">
            <v>K</v>
          </cell>
          <cell r="G1286" t="str">
            <v>z</v>
          </cell>
          <cell r="H1286">
            <v>45218</v>
          </cell>
          <cell r="I1286" t="str">
            <v>OKT</v>
          </cell>
          <cell r="J1286" t="str">
            <v>OKT</v>
          </cell>
          <cell r="Q1286" t="str">
            <v/>
          </cell>
          <cell r="R1286">
            <v>0</v>
          </cell>
          <cell r="T1286">
            <v>0</v>
          </cell>
        </row>
        <row r="1287">
          <cell r="B1287" t="str">
            <v>LV-SOSsvM-2N</v>
          </cell>
          <cell r="C1287" t="str">
            <v>Karolína Valkovičová</v>
          </cell>
          <cell r="D1287">
            <v>908494786</v>
          </cell>
          <cell r="E1287" t="str">
            <v>karolinavalkovicova@gmail.com</v>
          </cell>
          <cell r="F1287" t="str">
            <v/>
          </cell>
          <cell r="G1287" t="str">
            <v>z</v>
          </cell>
          <cell r="H1287">
            <v>45177</v>
          </cell>
          <cell r="I1287" t="str">
            <v>SEP</v>
          </cell>
          <cell r="J1287" t="str">
            <v>SEP</v>
          </cell>
          <cell r="K1287" t="str">
            <v>SEP</v>
          </cell>
          <cell r="Q1287" t="str">
            <v/>
          </cell>
          <cell r="R1287">
            <v>0</v>
          </cell>
          <cell r="T1287">
            <v>0</v>
          </cell>
        </row>
        <row r="1288">
          <cell r="B1288" t="str">
            <v>LV-SOSsvM-4KGO</v>
          </cell>
          <cell r="C1288" t="str">
            <v>Laura Lészkóová</v>
          </cell>
          <cell r="D1288">
            <v>918053010</v>
          </cell>
          <cell r="E1288" t="str">
            <v>laura.leszko04@gmail.com</v>
          </cell>
          <cell r="F1288" t="str">
            <v>K</v>
          </cell>
          <cell r="G1288" t="str">
            <v>z</v>
          </cell>
          <cell r="H1288">
            <v>44987</v>
          </cell>
          <cell r="I1288" t="str">
            <v>MAR</v>
          </cell>
          <cell r="J1288" t="str">
            <v>MAR</v>
          </cell>
          <cell r="Q1288" t="str">
            <v/>
          </cell>
          <cell r="R1288">
            <v>0</v>
          </cell>
          <cell r="T1288">
            <v>0</v>
          </cell>
        </row>
        <row r="1289">
          <cell r="B1289" t="str">
            <v>LV-SUV-4FOR</v>
          </cell>
          <cell r="C1289" t="str">
            <v xml:space="preserve">Peter Hitzinger </v>
          </cell>
          <cell r="D1289">
            <v>914234613</v>
          </cell>
          <cell r="E1289" t="str">
            <v>hico86@gmail.com</v>
          </cell>
          <cell r="F1289" t="str">
            <v>K</v>
          </cell>
          <cell r="G1289" t="str">
            <v/>
          </cell>
          <cell r="J1289" t="str">
            <v>JUN</v>
          </cell>
          <cell r="K1289" t="str">
            <v>MAJ</v>
          </cell>
          <cell r="Q1289" t="str">
            <v/>
          </cell>
          <cell r="R1289">
            <v>0</v>
          </cell>
          <cell r="T1289">
            <v>0</v>
          </cell>
        </row>
        <row r="1290">
          <cell r="B1290" t="str">
            <v>LV-SUV-4GPV</v>
          </cell>
          <cell r="C1290" t="str">
            <v>Miriama Kocáková</v>
          </cell>
          <cell r="D1290">
            <v>915365964</v>
          </cell>
          <cell r="E1290" t="str">
            <v>mirusikkocik@gmail.com</v>
          </cell>
          <cell r="F1290" t="str">
            <v>K</v>
          </cell>
          <cell r="G1290" t="str">
            <v>z</v>
          </cell>
          <cell r="H1290">
            <v>44986</v>
          </cell>
          <cell r="I1290" t="str">
            <v>APR</v>
          </cell>
          <cell r="J1290" t="str">
            <v>MAJ</v>
          </cell>
          <cell r="M1290" t="str">
            <v>MSB</v>
          </cell>
          <cell r="N1290" t="str">
            <v>F</v>
          </cell>
          <cell r="O1290" t="str">
            <v>PD</v>
          </cell>
          <cell r="Q1290" t="str">
            <v/>
          </cell>
          <cell r="R1290">
            <v>0</v>
          </cell>
          <cell r="T1290">
            <v>0</v>
          </cell>
        </row>
        <row r="1291">
          <cell r="B1291" t="str">
            <v>MA-GYM-5AB (5r)</v>
          </cell>
          <cell r="C1291" t="str">
            <v>Martina Reháková</v>
          </cell>
          <cell r="D1291">
            <v>948909200</v>
          </cell>
          <cell r="E1291" t="str">
            <v>matonkrehakova@gmail.com</v>
          </cell>
          <cell r="F1291" t="str">
            <v/>
          </cell>
          <cell r="G1291" t="str">
            <v>z</v>
          </cell>
          <cell r="H1291">
            <v>44985</v>
          </cell>
          <cell r="I1291" t="str">
            <v>FEB</v>
          </cell>
          <cell r="J1291" t="str">
            <v>MAR</v>
          </cell>
          <cell r="M1291" t="str">
            <v>SB A</v>
          </cell>
          <cell r="Q1291" t="str">
            <v/>
          </cell>
          <cell r="R1291">
            <v>0</v>
          </cell>
          <cell r="T1291">
            <v>0</v>
          </cell>
        </row>
        <row r="1292">
          <cell r="B1292" t="str">
            <v>MI-OAS-4D</v>
          </cell>
          <cell r="C1292" t="str">
            <v>Ema Kiraľvargová</v>
          </cell>
          <cell r="D1292">
            <v>940792784</v>
          </cell>
          <cell r="E1292" t="str">
            <v>ekiralvargova@gmail.com</v>
          </cell>
          <cell r="F1292" t="str">
            <v>R</v>
          </cell>
          <cell r="G1292" t="str">
            <v/>
          </cell>
          <cell r="H1292">
            <v>45211</v>
          </cell>
          <cell r="I1292" t="str">
            <v>OKT</v>
          </cell>
          <cell r="M1292" t="str">
            <v>SB A</v>
          </cell>
          <cell r="Q1292" t="str">
            <v/>
          </cell>
          <cell r="R1292">
            <v>0</v>
          </cell>
          <cell r="T1292">
            <v>0</v>
          </cell>
        </row>
        <row r="1293">
          <cell r="B1293" t="str">
            <v>MI-SOS-4A</v>
          </cell>
          <cell r="C1293" t="str">
            <v>Viktória Rohaľová</v>
          </cell>
          <cell r="D1293">
            <v>940193315</v>
          </cell>
          <cell r="E1293" t="str">
            <v>rohalova982@gmail.com</v>
          </cell>
          <cell r="F1293" t="str">
            <v/>
          </cell>
          <cell r="G1293" t="str">
            <v/>
          </cell>
          <cell r="H1293">
            <v>45217</v>
          </cell>
          <cell r="I1293" t="str">
            <v>OKT</v>
          </cell>
          <cell r="Q1293" t="str">
            <v/>
          </cell>
          <cell r="R1293">
            <v>0</v>
          </cell>
          <cell r="T1293">
            <v>0</v>
          </cell>
        </row>
        <row r="1294">
          <cell r="B1294" t="str">
            <v>MI-SOST-4DP</v>
          </cell>
          <cell r="C1294" t="str">
            <v>Dominik Andrejco</v>
          </cell>
          <cell r="D1294">
            <v>915035819</v>
          </cell>
          <cell r="E1294" t="str">
            <v>andrejco.dominik99@gmail.com</v>
          </cell>
          <cell r="F1294" t="str">
            <v>R</v>
          </cell>
          <cell r="G1294" t="str">
            <v>z</v>
          </cell>
          <cell r="H1294">
            <v>45239</v>
          </cell>
          <cell r="I1294" t="str">
            <v>NOV</v>
          </cell>
          <cell r="Q1294" t="str">
            <v/>
          </cell>
          <cell r="R1294">
            <v>0</v>
          </cell>
          <cell r="T1294">
            <v>0</v>
          </cell>
        </row>
        <row r="1295">
          <cell r="B1295" t="str">
            <v>MI-SZS-4PSB</v>
          </cell>
          <cell r="C1295" t="str">
            <v>Viktória Čarná</v>
          </cell>
          <cell r="D1295">
            <v>904272104</v>
          </cell>
          <cell r="E1295" t="str">
            <v>viktoria.carna@gmail.com</v>
          </cell>
          <cell r="F1295" t="str">
            <v>K</v>
          </cell>
          <cell r="G1295" t="str">
            <v/>
          </cell>
          <cell r="I1295" t="str">
            <v>=</v>
          </cell>
          <cell r="J1295" t="str">
            <v>MAR</v>
          </cell>
          <cell r="Q1295" t="str">
            <v/>
          </cell>
          <cell r="R1295">
            <v>0</v>
          </cell>
          <cell r="T1295">
            <v>0</v>
          </cell>
        </row>
        <row r="1296">
          <cell r="B1296" t="str">
            <v>ML-SS-4A</v>
          </cell>
          <cell r="C1296" t="str">
            <v>Triedna Jana Čabalová</v>
          </cell>
          <cell r="D1296">
            <v>915138159</v>
          </cell>
          <cell r="E1296" t="str">
            <v>cabalova.jana@gmail.com</v>
          </cell>
          <cell r="F1296" t="str">
            <v/>
          </cell>
          <cell r="G1296" t="str">
            <v>z</v>
          </cell>
          <cell r="H1296">
            <v>45105</v>
          </cell>
          <cell r="I1296" t="str">
            <v>JUN</v>
          </cell>
          <cell r="J1296" t="str">
            <v>JUL</v>
          </cell>
          <cell r="Q1296" t="str">
            <v/>
          </cell>
          <cell r="R1296">
            <v>0</v>
          </cell>
          <cell r="T1296">
            <v>0</v>
          </cell>
        </row>
        <row r="1297">
          <cell r="B1297" t="str">
            <v>MNB-CG-4G</v>
          </cell>
          <cell r="C1297" t="str">
            <v>Gabriela Nagy</v>
          </cell>
          <cell r="D1297">
            <v>904490449</v>
          </cell>
          <cell r="E1297" t="str">
            <v>tavarszkyg@gmail.com</v>
          </cell>
          <cell r="F1297" t="str">
            <v/>
          </cell>
          <cell r="G1297" t="str">
            <v>z</v>
          </cell>
          <cell r="H1297">
            <v>45196</v>
          </cell>
          <cell r="I1297" t="str">
            <v>SEP</v>
          </cell>
          <cell r="J1297" t="str">
            <v>=</v>
          </cell>
          <cell r="Q1297" t="str">
            <v/>
          </cell>
          <cell r="R1297">
            <v>0</v>
          </cell>
          <cell r="T1297">
            <v>0</v>
          </cell>
        </row>
        <row r="1298">
          <cell r="B1298" t="str">
            <v>MS-SSOS-4B</v>
          </cell>
          <cell r="C1298" t="str">
            <v>Mgr. Tamás Takács</v>
          </cell>
          <cell r="D1298">
            <v>948027024</v>
          </cell>
          <cell r="E1298" t="str">
            <v>tamas.takac@gmail.com</v>
          </cell>
          <cell r="F1298" t="str">
            <v/>
          </cell>
          <cell r="G1298" t="str">
            <v>z</v>
          </cell>
          <cell r="H1298">
            <v>45226</v>
          </cell>
          <cell r="I1298" t="str">
            <v>OKT</v>
          </cell>
          <cell r="J1298" t="str">
            <v xml:space="preserve">NOV </v>
          </cell>
          <cell r="K1298" t="str">
            <v>OKT</v>
          </cell>
          <cell r="Q1298" t="str">
            <v/>
          </cell>
          <cell r="R1298">
            <v>0</v>
          </cell>
          <cell r="T1298">
            <v>0</v>
          </cell>
        </row>
        <row r="1299">
          <cell r="B1299" t="str">
            <v>MS-SSOS-5A (5r)</v>
          </cell>
          <cell r="C1299" t="str">
            <v>Mgr. Tamás Takács</v>
          </cell>
          <cell r="D1299">
            <v>948027024</v>
          </cell>
          <cell r="E1299" t="str">
            <v>tamas.takac@gmail.com</v>
          </cell>
          <cell r="F1299" t="str">
            <v/>
          </cell>
          <cell r="G1299" t="str">
            <v>z</v>
          </cell>
          <cell r="H1299">
            <v>45226</v>
          </cell>
          <cell r="I1299" t="str">
            <v>OKT</v>
          </cell>
          <cell r="J1299" t="str">
            <v xml:space="preserve">NOV </v>
          </cell>
          <cell r="K1299" t="str">
            <v>OKT</v>
          </cell>
          <cell r="Q1299" t="str">
            <v/>
          </cell>
          <cell r="R1299">
            <v>0</v>
          </cell>
          <cell r="T1299">
            <v>0</v>
          </cell>
        </row>
        <row r="1300">
          <cell r="B1300" t="str">
            <v>MT-GVPT-4C</v>
          </cell>
          <cell r="C1300" t="str">
            <v>Adrián Zigo Dresing</v>
          </cell>
          <cell r="D1300">
            <v>907300572</v>
          </cell>
          <cell r="E1300" t="str">
            <v>zigoadrian@gmail.com</v>
          </cell>
          <cell r="F1300" t="str">
            <v>R</v>
          </cell>
          <cell r="G1300" t="str">
            <v>z</v>
          </cell>
          <cell r="I1300" t="str">
            <v>SEP</v>
          </cell>
          <cell r="J1300" t="str">
            <v>JUL</v>
          </cell>
          <cell r="K1300" t="str">
            <v>JUN</v>
          </cell>
          <cell r="Q1300" t="str">
            <v/>
          </cell>
          <cell r="R1300">
            <v>0</v>
          </cell>
          <cell r="T1300">
            <v>0</v>
          </cell>
        </row>
        <row r="1301">
          <cell r="B1301" t="str">
            <v>MT-SS-2NA</v>
          </cell>
          <cell r="C1301" t="str">
            <v>Martina Sabolová</v>
          </cell>
          <cell r="D1301">
            <v>918229289</v>
          </cell>
          <cell r="E1301" t="str">
            <v>martinasabolova0@centrum.sk</v>
          </cell>
          <cell r="F1301" t="str">
            <v/>
          </cell>
          <cell r="G1301" t="str">
            <v/>
          </cell>
          <cell r="J1301" t="str">
            <v>SEP</v>
          </cell>
          <cell r="K1301" t="str">
            <v>SEP</v>
          </cell>
          <cell r="Q1301" t="str">
            <v/>
          </cell>
          <cell r="R1301">
            <v>0</v>
          </cell>
          <cell r="T1301">
            <v>0</v>
          </cell>
        </row>
        <row r="1302">
          <cell r="B1302" t="str">
            <v>MT-SS-4A</v>
          </cell>
          <cell r="C1302" t="str">
            <v>Rastislav Kohút</v>
          </cell>
          <cell r="D1302">
            <v>918787824</v>
          </cell>
          <cell r="E1302" t="str">
            <v>rastokohut18@gmail.com</v>
          </cell>
          <cell r="F1302" t="str">
            <v/>
          </cell>
          <cell r="G1302" t="str">
            <v/>
          </cell>
          <cell r="J1302" t="str">
            <v>NOV_22</v>
          </cell>
          <cell r="Q1302" t="str">
            <v/>
          </cell>
          <cell r="R1302">
            <v>0</v>
          </cell>
          <cell r="T1302">
            <v>0</v>
          </cell>
        </row>
        <row r="1303">
          <cell r="B1303" t="str">
            <v>MT-SS-4D</v>
          </cell>
          <cell r="C1303" t="str">
            <v>Michal Jašek</v>
          </cell>
          <cell r="D1303">
            <v>951001298</v>
          </cell>
          <cell r="E1303" t="str">
            <v>mjasek70@gmail.com</v>
          </cell>
          <cell r="F1303" t="str">
            <v>R</v>
          </cell>
          <cell r="G1303" t="str">
            <v/>
          </cell>
          <cell r="J1303" t="str">
            <v>SEP</v>
          </cell>
          <cell r="Q1303" t="str">
            <v/>
          </cell>
          <cell r="R1303">
            <v>0</v>
          </cell>
          <cell r="T1303">
            <v>0</v>
          </cell>
        </row>
        <row r="1304">
          <cell r="B1304" t="str">
            <v>MY-GYM-4A</v>
          </cell>
          <cell r="C1304" t="str">
            <v>Barbora Remeňová</v>
          </cell>
          <cell r="D1304">
            <v>905590431</v>
          </cell>
          <cell r="E1304" t="str">
            <v>barboraremenova15@gmail.com</v>
          </cell>
          <cell r="F1304" t="str">
            <v>K</v>
          </cell>
          <cell r="G1304" t="str">
            <v>z</v>
          </cell>
          <cell r="H1304">
            <v>44966</v>
          </cell>
          <cell r="I1304" t="str">
            <v>APR</v>
          </cell>
          <cell r="J1304" t="str">
            <v>MAJ</v>
          </cell>
          <cell r="K1304" t="str">
            <v>APR</v>
          </cell>
          <cell r="M1304" t="str">
            <v>MSB</v>
          </cell>
          <cell r="Q1304" t="str">
            <v/>
          </cell>
          <cell r="R1304">
            <v>0</v>
          </cell>
          <cell r="T1304">
            <v>0</v>
          </cell>
        </row>
        <row r="1305">
          <cell r="B1305" t="str">
            <v>MY-GYM-4C</v>
          </cell>
          <cell r="C1305" t="str">
            <v>Bibiana Jagošová</v>
          </cell>
          <cell r="D1305">
            <v>917174314</v>
          </cell>
          <cell r="E1305" t="str">
            <v>biba.jagosova@gmail.com</v>
          </cell>
          <cell r="F1305" t="str">
            <v>K</v>
          </cell>
          <cell r="G1305" t="str">
            <v>z</v>
          </cell>
          <cell r="H1305">
            <v>44974</v>
          </cell>
          <cell r="I1305" t="str">
            <v>MAJ</v>
          </cell>
          <cell r="J1305" t="str">
            <v>JUN</v>
          </cell>
          <cell r="K1305" t="str">
            <v>MAJ</v>
          </cell>
          <cell r="M1305" t="str">
            <v>MSB</v>
          </cell>
          <cell r="Q1305" t="str">
            <v/>
          </cell>
          <cell r="R1305">
            <v>0</v>
          </cell>
          <cell r="T1305">
            <v>0</v>
          </cell>
        </row>
        <row r="1306">
          <cell r="B1306" t="str">
            <v>NDCA-GYM-4AG</v>
          </cell>
          <cell r="C1306" t="str">
            <v>Sofia Sumbalová</v>
          </cell>
          <cell r="D1306">
            <v>919410631</v>
          </cell>
          <cell r="E1306" t="str">
            <v>sofiasumbalova@gmail.com</v>
          </cell>
          <cell r="F1306" t="str">
            <v>K</v>
          </cell>
          <cell r="G1306" t="str">
            <v>z</v>
          </cell>
          <cell r="H1306">
            <v>44964</v>
          </cell>
          <cell r="I1306" t="str">
            <v>APR</v>
          </cell>
          <cell r="J1306" t="str">
            <v>JUN</v>
          </cell>
          <cell r="K1306" t="str">
            <v>MAJ</v>
          </cell>
          <cell r="Q1306" t="str">
            <v/>
          </cell>
          <cell r="R1306">
            <v>0</v>
          </cell>
          <cell r="T1306">
            <v>0</v>
          </cell>
        </row>
        <row r="1307">
          <cell r="B1307" t="str">
            <v>NM-CG-4G</v>
          </cell>
          <cell r="C1307" t="str">
            <v>Dario Mráz</v>
          </cell>
          <cell r="D1307">
            <v>902113199</v>
          </cell>
          <cell r="E1307" t="str">
            <v>frostik.mraz@gmail.com</v>
          </cell>
          <cell r="F1307" t="str">
            <v>K</v>
          </cell>
          <cell r="G1307" t="str">
            <v>z</v>
          </cell>
          <cell r="H1307">
            <v>44994</v>
          </cell>
          <cell r="I1307" t="str">
            <v>JUN</v>
          </cell>
          <cell r="J1307" t="str">
            <v>APR</v>
          </cell>
          <cell r="K1307" t="str">
            <v>MAR</v>
          </cell>
          <cell r="M1307" t="str">
            <v>MSb</v>
          </cell>
          <cell r="O1307" t="str">
            <v>PD</v>
          </cell>
          <cell r="Q1307" t="str">
            <v/>
          </cell>
          <cell r="R1307">
            <v>0</v>
          </cell>
          <cell r="T1307">
            <v>0</v>
          </cell>
        </row>
        <row r="1308">
          <cell r="B1308" t="str">
            <v>NM-GMRS-5B (5r)</v>
          </cell>
          <cell r="C1308" t="str">
            <v>Simona Kaššovicová</v>
          </cell>
          <cell r="D1308">
            <v>915880827</v>
          </cell>
          <cell r="E1308" t="str">
            <v>simka.kaska@gmail.com</v>
          </cell>
          <cell r="F1308" t="str">
            <v>K</v>
          </cell>
          <cell r="G1308" t="str">
            <v>z</v>
          </cell>
          <cell r="H1308">
            <v>44998</v>
          </cell>
          <cell r="I1308" t="str">
            <v>JUN</v>
          </cell>
          <cell r="J1308" t="str">
            <v>SEP</v>
          </cell>
          <cell r="Q1308" t="str">
            <v/>
          </cell>
          <cell r="R1308">
            <v>0</v>
          </cell>
          <cell r="T1308">
            <v>0</v>
          </cell>
        </row>
        <row r="1309">
          <cell r="B1309" t="str">
            <v>NM-OAS-4CW</v>
          </cell>
          <cell r="C1309" t="str">
            <v>Andrea Podolanová</v>
          </cell>
          <cell r="D1309">
            <v>915314073</v>
          </cell>
          <cell r="E1309" t="str">
            <v>andrea.podolanova05@gmail.com</v>
          </cell>
          <cell r="F1309" t="str">
            <v>K</v>
          </cell>
          <cell r="G1309" t="str">
            <v>z</v>
          </cell>
          <cell r="H1309">
            <v>45206</v>
          </cell>
          <cell r="I1309" t="str">
            <v>OKT</v>
          </cell>
          <cell r="J1309" t="str">
            <v>OKT</v>
          </cell>
          <cell r="Q1309" t="str">
            <v/>
          </cell>
          <cell r="R1309">
            <v>0</v>
          </cell>
          <cell r="T1309">
            <v>0</v>
          </cell>
        </row>
        <row r="1310">
          <cell r="B1310" t="str">
            <v>NM-OAS-5BW (5r)</v>
          </cell>
          <cell r="C1310" t="str">
            <v>Kristína Zemková</v>
          </cell>
          <cell r="D1310">
            <v>911399212</v>
          </cell>
          <cell r="E1310" t="str">
            <v>zemkovakikuska@gmail.com</v>
          </cell>
          <cell r="F1310" t="str">
            <v>K</v>
          </cell>
          <cell r="G1310" t="str">
            <v>z</v>
          </cell>
          <cell r="H1310">
            <v>45077</v>
          </cell>
          <cell r="I1310" t="str">
            <v>MAJ</v>
          </cell>
          <cell r="J1310" t="str">
            <v>SEP</v>
          </cell>
          <cell r="K1310" t="str">
            <v>SEP</v>
          </cell>
          <cell r="Q1310" t="str">
            <v/>
          </cell>
          <cell r="R1310">
            <v>0</v>
          </cell>
          <cell r="T1310">
            <v>0</v>
          </cell>
        </row>
        <row r="1311">
          <cell r="B1311" t="str">
            <v>NM-SPS-4B</v>
          </cell>
          <cell r="C1311" t="str">
            <v>Jakub Václav</v>
          </cell>
          <cell r="D1311">
            <v>944454016</v>
          </cell>
          <cell r="E1311" t="str">
            <v>jakubvaclav88@gmail.com</v>
          </cell>
          <cell r="F1311" t="str">
            <v>K</v>
          </cell>
          <cell r="G1311" t="str">
            <v>z</v>
          </cell>
          <cell r="H1311">
            <v>45211</v>
          </cell>
          <cell r="I1311" t="str">
            <v>OKT</v>
          </cell>
          <cell r="Q1311" t="str">
            <v/>
          </cell>
          <cell r="R1311">
            <v>0</v>
          </cell>
          <cell r="T1311">
            <v>0</v>
          </cell>
        </row>
        <row r="1312">
          <cell r="B1312" t="str">
            <v>NM-SPS-4C</v>
          </cell>
          <cell r="C1312" t="str">
            <v>Stanislav Tyzner</v>
          </cell>
          <cell r="D1312">
            <v>919403811</v>
          </cell>
          <cell r="E1312" t="str">
            <v>stano.tyzner@gmail.com</v>
          </cell>
          <cell r="F1312" t="str">
            <v>K</v>
          </cell>
          <cell r="G1312" t="str">
            <v>z</v>
          </cell>
          <cell r="H1312">
            <v>44999</v>
          </cell>
          <cell r="I1312" t="str">
            <v>MAJ</v>
          </cell>
          <cell r="M1312" t="str">
            <v>MSB</v>
          </cell>
          <cell r="Q1312" t="str">
            <v/>
          </cell>
          <cell r="R1312">
            <v>0</v>
          </cell>
          <cell r="T1312">
            <v>0</v>
          </cell>
        </row>
        <row r="1313">
          <cell r="B1313" t="str">
            <v>NM-SPS-4F</v>
          </cell>
          <cell r="C1313" t="str">
            <v>Samuel Jankech</v>
          </cell>
          <cell r="D1313">
            <v>918188824</v>
          </cell>
          <cell r="E1313" t="str">
            <v>jankechovakatka@gmail.com</v>
          </cell>
          <cell r="F1313" t="str">
            <v>K</v>
          </cell>
          <cell r="G1313" t="str">
            <v>z</v>
          </cell>
          <cell r="H1313">
            <v>44999</v>
          </cell>
          <cell r="I1313" t="str">
            <v>JUN</v>
          </cell>
          <cell r="J1313" t="str">
            <v>JUL</v>
          </cell>
          <cell r="Q1313" t="str">
            <v/>
          </cell>
          <cell r="R1313">
            <v>0</v>
          </cell>
          <cell r="T1313">
            <v>0</v>
          </cell>
        </row>
        <row r="1314">
          <cell r="B1314" t="str">
            <v>NO-EDUCO-2NS</v>
          </cell>
          <cell r="C1314" t="str">
            <v>Barbora Baleková</v>
          </cell>
          <cell r="D1314">
            <v>948256570</v>
          </cell>
          <cell r="E1314" t="str">
            <v>b.balekova8891@gmail.com</v>
          </cell>
          <cell r="F1314" t="str">
            <v/>
          </cell>
          <cell r="G1314" t="str">
            <v/>
          </cell>
          <cell r="I1314" t="str">
            <v>=</v>
          </cell>
          <cell r="J1314" t="str">
            <v>AUG</v>
          </cell>
          <cell r="K1314" t="str">
            <v>JUL</v>
          </cell>
          <cell r="M1314" t="str">
            <v>MSB</v>
          </cell>
          <cell r="Q1314" t="str">
            <v/>
          </cell>
          <cell r="R1314">
            <v>0</v>
          </cell>
          <cell r="T1314">
            <v>0</v>
          </cell>
        </row>
        <row r="1315">
          <cell r="B1315" t="str">
            <v>NO-EDUCO-5OB (5r)</v>
          </cell>
          <cell r="C1315" t="str">
            <v>Sofia Stacherová</v>
          </cell>
          <cell r="D1315">
            <v>908560910</v>
          </cell>
          <cell r="E1315" t="str">
            <v>sofia.stacherova@gmail.com</v>
          </cell>
          <cell r="F1315" t="str">
            <v>K</v>
          </cell>
          <cell r="G1315" t="str">
            <v>z</v>
          </cell>
          <cell r="H1315">
            <v>44977</v>
          </cell>
          <cell r="I1315" t="str">
            <v>APR</v>
          </cell>
          <cell r="J1315" t="str">
            <v>APR</v>
          </cell>
          <cell r="M1315" t="str">
            <v>MSB</v>
          </cell>
          <cell r="Q1315" t="str">
            <v/>
          </cell>
          <cell r="R1315">
            <v>0</v>
          </cell>
          <cell r="T1315">
            <v>0</v>
          </cell>
        </row>
        <row r="1316">
          <cell r="B1316" t="str">
            <v>NO-GAB-4B</v>
          </cell>
          <cell r="C1316" t="str">
            <v xml:space="preserve">Barbora Masláková </v>
          </cell>
          <cell r="D1316">
            <v>951229567</v>
          </cell>
          <cell r="E1316" t="str">
            <v>barbora.maslakova@gabnam.sk</v>
          </cell>
          <cell r="F1316" t="str">
            <v>K</v>
          </cell>
          <cell r="G1316" t="str">
            <v/>
          </cell>
          <cell r="H1316">
            <v>45254</v>
          </cell>
          <cell r="I1316" t="str">
            <v>NOV</v>
          </cell>
          <cell r="J1316" t="str">
            <v>SEP</v>
          </cell>
          <cell r="K1316" t="str">
            <v>SEP</v>
          </cell>
          <cell r="Q1316" t="str">
            <v/>
          </cell>
          <cell r="R1316">
            <v>0</v>
          </cell>
          <cell r="T1316">
            <v>0</v>
          </cell>
        </row>
        <row r="1317">
          <cell r="B1317" t="str">
            <v>NO-GAB-4D</v>
          </cell>
          <cell r="C1317" t="str">
            <v>Tamara Pekarčíková</v>
          </cell>
          <cell r="D1317">
            <v>944446569</v>
          </cell>
          <cell r="E1317" t="str">
            <v>tamara.pekarcikova@gabnam.sk</v>
          </cell>
          <cell r="F1317" t="str">
            <v>K</v>
          </cell>
          <cell r="G1317" t="str">
            <v/>
          </cell>
          <cell r="I1317" t="str">
            <v>=</v>
          </cell>
          <cell r="J1317" t="str">
            <v>AUG</v>
          </cell>
          <cell r="K1317" t="str">
            <v>AUG</v>
          </cell>
          <cell r="M1317" t="str">
            <v>MSB</v>
          </cell>
          <cell r="Q1317" t="str">
            <v/>
          </cell>
          <cell r="R1317">
            <v>0</v>
          </cell>
          <cell r="T1317">
            <v>0</v>
          </cell>
        </row>
        <row r="1318">
          <cell r="B1318" t="str">
            <v>NO-GAB-4E</v>
          </cell>
          <cell r="C1318" t="str">
            <v>Rudolf Košut</v>
          </cell>
          <cell r="D1318">
            <v>903871055</v>
          </cell>
          <cell r="E1318" t="str">
            <v>rudolf.kosut@gabnam.sk</v>
          </cell>
          <cell r="F1318" t="str">
            <v>K</v>
          </cell>
          <cell r="G1318" t="str">
            <v>z</v>
          </cell>
          <cell r="H1318">
            <v>44980</v>
          </cell>
          <cell r="I1318" t="str">
            <v>JUN</v>
          </cell>
          <cell r="J1318" t="str">
            <v>JUL</v>
          </cell>
          <cell r="K1318" t="str">
            <v>JUN</v>
          </cell>
          <cell r="Q1318" t="str">
            <v/>
          </cell>
          <cell r="R1318">
            <v>0</v>
          </cell>
          <cell r="T1318">
            <v>0</v>
          </cell>
        </row>
        <row r="1319">
          <cell r="B1319" t="str">
            <v>NO-SOS-4A</v>
          </cell>
          <cell r="C1319" t="str">
            <v>Karin Šprláková</v>
          </cell>
          <cell r="D1319">
            <v>944088180</v>
          </cell>
          <cell r="E1319" t="str">
            <v>sprlacka100@gmail.com</v>
          </cell>
          <cell r="F1319" t="str">
            <v>K</v>
          </cell>
          <cell r="G1319" t="str">
            <v/>
          </cell>
          <cell r="H1319">
            <v>44977</v>
          </cell>
          <cell r="I1319" t="str">
            <v>=</v>
          </cell>
          <cell r="J1319" t="str">
            <v>JUL</v>
          </cell>
          <cell r="Q1319" t="str">
            <v/>
          </cell>
          <cell r="R1319">
            <v>0</v>
          </cell>
          <cell r="T1319">
            <v>0</v>
          </cell>
        </row>
        <row r="1320">
          <cell r="B1320" t="str">
            <v>NO-SOST-4A</v>
          </cell>
          <cell r="C1320" t="str">
            <v>Maroš Kšenzulák</v>
          </cell>
          <cell r="D1320">
            <v>949405819</v>
          </cell>
          <cell r="E1320" t="str">
            <v>marosksenzulak784@gmail.com</v>
          </cell>
          <cell r="F1320" t="str">
            <v>K</v>
          </cell>
          <cell r="G1320" t="str">
            <v/>
          </cell>
          <cell r="J1320" t="str">
            <v>OKT</v>
          </cell>
          <cell r="K1320" t="str">
            <v>OKT</v>
          </cell>
          <cell r="Q1320" t="str">
            <v/>
          </cell>
          <cell r="R1320">
            <v>0</v>
          </cell>
          <cell r="T1320">
            <v>0</v>
          </cell>
        </row>
        <row r="1321">
          <cell r="B1321" t="str">
            <v>NR-ANIMUS-4A</v>
          </cell>
          <cell r="C1321" t="str">
            <v>Alexandra Dittingerová</v>
          </cell>
          <cell r="D1321">
            <v>911835954</v>
          </cell>
          <cell r="E1321" t="str">
            <v>saska.dittingerova5@gmail.com</v>
          </cell>
          <cell r="F1321" t="str">
            <v>K</v>
          </cell>
          <cell r="G1321" t="str">
            <v>z</v>
          </cell>
          <cell r="H1321">
            <v>44987</v>
          </cell>
          <cell r="I1321" t="str">
            <v>MAR</v>
          </cell>
          <cell r="J1321" t="str">
            <v>MAR</v>
          </cell>
          <cell r="K1321" t="str">
            <v>MAR</v>
          </cell>
          <cell r="M1321" t="str">
            <v>MSB</v>
          </cell>
          <cell r="N1321" t="str">
            <v>F</v>
          </cell>
          <cell r="Q1321" t="str">
            <v/>
          </cell>
          <cell r="R1321">
            <v>0</v>
          </cell>
          <cell r="T1321">
            <v>0</v>
          </cell>
        </row>
        <row r="1322">
          <cell r="B1322" t="str">
            <v>NR-GGOL-4A</v>
          </cell>
          <cell r="C1322" t="str">
            <v>Martina Králiková</v>
          </cell>
          <cell r="D1322">
            <v>917333539</v>
          </cell>
          <cell r="E1322" t="str">
            <v>matula045@gmail.com</v>
          </cell>
          <cell r="F1322" t="str">
            <v>K</v>
          </cell>
          <cell r="G1322" t="str">
            <v>z</v>
          </cell>
          <cell r="H1322">
            <v>44966</v>
          </cell>
          <cell r="J1322" t="str">
            <v>JUN</v>
          </cell>
          <cell r="K1322" t="str">
            <v>MAJ</v>
          </cell>
          <cell r="M1322" t="str">
            <v>MSB</v>
          </cell>
          <cell r="N1322" t="str">
            <v>F</v>
          </cell>
          <cell r="O1322" t="str">
            <v>2S</v>
          </cell>
          <cell r="Q1322" t="str">
            <v/>
          </cell>
          <cell r="R1322">
            <v>0</v>
          </cell>
          <cell r="T1322">
            <v>0</v>
          </cell>
        </row>
        <row r="1323">
          <cell r="B1323" t="str">
            <v>NR-GP-4B</v>
          </cell>
          <cell r="C1323" t="str">
            <v>Laura Kellnerová</v>
          </cell>
          <cell r="D1323" t="str">
            <v>0903 - 405 089</v>
          </cell>
          <cell r="E1323" t="str">
            <v>laura.kellnerova@gmail.com</v>
          </cell>
          <cell r="F1323" t="str">
            <v>K</v>
          </cell>
          <cell r="G1323" t="str">
            <v>z</v>
          </cell>
          <cell r="H1323">
            <v>44970</v>
          </cell>
          <cell r="I1323" t="str">
            <v>JUN</v>
          </cell>
          <cell r="J1323" t="str">
            <v>SEP</v>
          </cell>
          <cell r="Q1323" t="str">
            <v/>
          </cell>
          <cell r="R1323">
            <v>0</v>
          </cell>
          <cell r="T1323">
            <v>0</v>
          </cell>
        </row>
        <row r="1324">
          <cell r="B1324" t="str">
            <v>NR-GP-5D (5r)</v>
          </cell>
          <cell r="C1324" t="str">
            <v>Sára Šlosárová</v>
          </cell>
          <cell r="D1324">
            <v>905646029</v>
          </cell>
          <cell r="E1324" t="str">
            <v>sara.slosarov@gmail.com</v>
          </cell>
          <cell r="F1324" t="str">
            <v>K</v>
          </cell>
          <cell r="G1324" t="str">
            <v>z</v>
          </cell>
          <cell r="H1324">
            <v>44971</v>
          </cell>
          <cell r="I1324" t="str">
            <v>JUN</v>
          </cell>
          <cell r="J1324" t="str">
            <v>MAR</v>
          </cell>
          <cell r="K1324" t="str">
            <v>FEB</v>
          </cell>
          <cell r="O1324" t="str">
            <v>PD</v>
          </cell>
          <cell r="Q1324" t="str">
            <v/>
          </cell>
          <cell r="R1324">
            <v>0</v>
          </cell>
          <cell r="T1324">
            <v>0</v>
          </cell>
        </row>
        <row r="1325">
          <cell r="B1325" t="str">
            <v>NR-GsvCaM-4A</v>
          </cell>
          <cell r="C1325" t="str">
            <v>Natália Gieciová</v>
          </cell>
          <cell r="D1325">
            <v>904017219</v>
          </cell>
          <cell r="E1325" t="str">
            <v>najka.gieciova@gmail.com</v>
          </cell>
          <cell r="F1325" t="str">
            <v>R</v>
          </cell>
          <cell r="G1325" t="str">
            <v>z</v>
          </cell>
          <cell r="H1325">
            <v>44966</v>
          </cell>
          <cell r="I1325" t="str">
            <v>MAJ</v>
          </cell>
          <cell r="J1325" t="str">
            <v>JUN</v>
          </cell>
          <cell r="K1325" t="str">
            <v>MAJ</v>
          </cell>
          <cell r="M1325" t="str">
            <v>MSB</v>
          </cell>
          <cell r="O1325" t="str">
            <v>2S</v>
          </cell>
          <cell r="Q1325" t="str">
            <v/>
          </cell>
          <cell r="R1325">
            <v>0</v>
          </cell>
          <cell r="T1325">
            <v>0</v>
          </cell>
        </row>
        <row r="1326">
          <cell r="B1326" t="str">
            <v>NR-GsvCaM-OKT</v>
          </cell>
          <cell r="C1326" t="str">
            <v>Emma Oršulová</v>
          </cell>
          <cell r="D1326">
            <v>907436529</v>
          </cell>
          <cell r="E1326" t="str">
            <v>emmkaorsulova@gmail.com</v>
          </cell>
          <cell r="F1326" t="str">
            <v>R</v>
          </cell>
          <cell r="G1326" t="str">
            <v>z</v>
          </cell>
          <cell r="H1326">
            <v>44966</v>
          </cell>
          <cell r="I1326" t="str">
            <v>MAj</v>
          </cell>
          <cell r="J1326" t="str">
            <v>MAJ</v>
          </cell>
          <cell r="K1326" t="str">
            <v>MAJ</v>
          </cell>
          <cell r="M1326" t="str">
            <v>MSB</v>
          </cell>
          <cell r="O1326" t="str">
            <v>2S</v>
          </cell>
          <cell r="Q1326" t="str">
            <v/>
          </cell>
          <cell r="R1326">
            <v>0</v>
          </cell>
          <cell r="T1326">
            <v>0</v>
          </cell>
        </row>
        <row r="1327">
          <cell r="B1327" t="str">
            <v>NR-OA-4K</v>
          </cell>
          <cell r="C1327" t="str">
            <v>Petronela Bieliková</v>
          </cell>
          <cell r="D1327">
            <v>904546577</v>
          </cell>
          <cell r="E1327" t="str">
            <v>petronelkabielikova@gmail.com</v>
          </cell>
          <cell r="F1327" t="str">
            <v/>
          </cell>
          <cell r="G1327" t="str">
            <v>z</v>
          </cell>
          <cell r="H1327">
            <v>45181</v>
          </cell>
          <cell r="I1327" t="str">
            <v>SEP</v>
          </cell>
          <cell r="J1327" t="str">
            <v>SEP</v>
          </cell>
          <cell r="K1327" t="str">
            <v>SEP</v>
          </cell>
          <cell r="Q1327" t="str">
            <v/>
          </cell>
          <cell r="R1327">
            <v>0</v>
          </cell>
          <cell r="T1327">
            <v>0</v>
          </cell>
        </row>
        <row r="1328">
          <cell r="B1328" t="str">
            <v>NR-SK-4B</v>
          </cell>
          <cell r="C1328" t="str">
            <v>Barbora Gažová</v>
          </cell>
          <cell r="D1328">
            <v>902535946</v>
          </cell>
          <cell r="E1328" t="str">
            <v>gazova.barca2@gmail.com</v>
          </cell>
          <cell r="F1328" t="str">
            <v>K</v>
          </cell>
          <cell r="G1328" t="str">
            <v>z</v>
          </cell>
          <cell r="H1328">
            <v>44966</v>
          </cell>
          <cell r="J1328" t="str">
            <v>MAR</v>
          </cell>
          <cell r="K1328" t="str">
            <v>MAR</v>
          </cell>
          <cell r="M1328" t="str">
            <v>MSB</v>
          </cell>
          <cell r="Q1328" t="str">
            <v/>
          </cell>
          <cell r="R1328">
            <v>0</v>
          </cell>
          <cell r="T1328">
            <v>0</v>
          </cell>
        </row>
        <row r="1329">
          <cell r="B1329" t="str">
            <v>NR-SOSC-2F (NS)</v>
          </cell>
          <cell r="C1329" t="str">
            <v>Viktória Janetková</v>
          </cell>
          <cell r="D1329">
            <v>910770156</v>
          </cell>
          <cell r="E1329" t="str">
            <v>vjanetkova11@gmail.com</v>
          </cell>
          <cell r="F1329" t="str">
            <v>K</v>
          </cell>
          <cell r="G1329" t="str">
            <v>z</v>
          </cell>
          <cell r="H1329">
            <v>44970</v>
          </cell>
          <cell r="I1329" t="str">
            <v>APR</v>
          </cell>
          <cell r="J1329" t="str">
            <v>APR</v>
          </cell>
          <cell r="K1329" t="str">
            <v>APR</v>
          </cell>
          <cell r="M1329" t="str">
            <v>MSB</v>
          </cell>
          <cell r="Q1329" t="str">
            <v/>
          </cell>
          <cell r="R1329">
            <v>0</v>
          </cell>
          <cell r="T1329">
            <v>0</v>
          </cell>
        </row>
        <row r="1330">
          <cell r="B1330" t="str">
            <v>NR-SOSLEV-4R</v>
          </cell>
          <cell r="C1330" t="str">
            <v>Adriana Žovincová</v>
          </cell>
          <cell r="D1330">
            <v>904743558</v>
          </cell>
          <cell r="E1330" t="str">
            <v>adrika.zovincova@gmail.com</v>
          </cell>
          <cell r="F1330" t="str">
            <v>K</v>
          </cell>
          <cell r="G1330" t="str">
            <v>z</v>
          </cell>
          <cell r="H1330">
            <v>45246</v>
          </cell>
          <cell r="I1330" t="str">
            <v>NOV</v>
          </cell>
          <cell r="Q1330" t="str">
            <v/>
          </cell>
          <cell r="R1330">
            <v>0</v>
          </cell>
          <cell r="T1330">
            <v>0</v>
          </cell>
        </row>
        <row r="1331">
          <cell r="B1331" t="str">
            <v>NR-SOSPOL-5ETTE</v>
          </cell>
          <cell r="C1331" t="str">
            <v xml:space="preserve">Samuel Bédi	</v>
          </cell>
          <cell r="D1331" t="str">
            <v>0908 - 749 557</v>
          </cell>
          <cell r="E1331" t="str">
            <v>samu.bedi@gmail.com</v>
          </cell>
          <cell r="F1331" t="str">
            <v/>
          </cell>
          <cell r="G1331" t="str">
            <v/>
          </cell>
          <cell r="J1331" t="str">
            <v>OKT</v>
          </cell>
          <cell r="Q1331" t="str">
            <v/>
          </cell>
          <cell r="R1331">
            <v>0</v>
          </cell>
          <cell r="T1331">
            <v>0</v>
          </cell>
        </row>
        <row r="1332">
          <cell r="B1332" t="str">
            <v>NR-SOSPOT-2M</v>
          </cell>
          <cell r="C1332" t="str">
            <v>Bianka Kissová</v>
          </cell>
          <cell r="D1332">
            <v>948303868</v>
          </cell>
          <cell r="E1332" t="str">
            <v>kissova.bianca@gmail.com</v>
          </cell>
          <cell r="F1332" t="str">
            <v/>
          </cell>
          <cell r="G1332" t="str">
            <v>z</v>
          </cell>
          <cell r="H1332">
            <v>45198</v>
          </cell>
          <cell r="I1332" t="str">
            <v>SEP</v>
          </cell>
          <cell r="J1332" t="str">
            <v>SEP</v>
          </cell>
          <cell r="M1332" t="str">
            <v>MSB</v>
          </cell>
          <cell r="Q1332" t="str">
            <v/>
          </cell>
          <cell r="R1332">
            <v>0</v>
          </cell>
          <cell r="T1332">
            <v>0</v>
          </cell>
        </row>
        <row r="1333">
          <cell r="B1333" t="str">
            <v>NR-SOSPOT-4F</v>
          </cell>
          <cell r="C1333" t="str">
            <v>Bronislava Lendvaiová</v>
          </cell>
          <cell r="D1333">
            <v>905131939</v>
          </cell>
          <cell r="E1333" t="str">
            <v xml:space="preserve">alicaberanova@icloud.com </v>
          </cell>
          <cell r="F1333" t="str">
            <v>K</v>
          </cell>
          <cell r="H1333">
            <v>45258</v>
          </cell>
          <cell r="I1333" t="str">
            <v>NOV</v>
          </cell>
          <cell r="J1333" t="str">
            <v>APR</v>
          </cell>
          <cell r="Q1333" t="str">
            <v/>
          </cell>
          <cell r="R1333">
            <v>0</v>
          </cell>
          <cell r="T1333">
            <v>0</v>
          </cell>
        </row>
        <row r="1334">
          <cell r="B1334" t="str">
            <v>NR-SOSPOT-4S</v>
          </cell>
          <cell r="C1334" t="str">
            <v>Martina Rigová</v>
          </cell>
          <cell r="D1334">
            <v>907228097</v>
          </cell>
          <cell r="E1334" t="str">
            <v>rigovamartina77@gmail.com</v>
          </cell>
          <cell r="F1334" t="str">
            <v>R</v>
          </cell>
          <cell r="G1334" t="str">
            <v>z</v>
          </cell>
          <cell r="H1334">
            <v>44972</v>
          </cell>
          <cell r="I1334" t="str">
            <v>MAJ</v>
          </cell>
          <cell r="J1334" t="str">
            <v>JUN</v>
          </cell>
          <cell r="M1334" t="str">
            <v>MSB</v>
          </cell>
          <cell r="Q1334" t="str">
            <v/>
          </cell>
          <cell r="R1334">
            <v>0</v>
          </cell>
          <cell r="T1334">
            <v>0</v>
          </cell>
        </row>
        <row r="1335">
          <cell r="B1335" t="str">
            <v>NR-SOSV-4C</v>
          </cell>
          <cell r="C1335" t="str">
            <v>Nikola Zápražná</v>
          </cell>
          <cell r="D1335">
            <v>917668642</v>
          </cell>
          <cell r="E1335" t="str">
            <v>nikuszaprazna@gmail.com</v>
          </cell>
          <cell r="F1335" t="str">
            <v>R</v>
          </cell>
          <cell r="G1335" t="str">
            <v>z</v>
          </cell>
          <cell r="I1335" t="str">
            <v>JAN</v>
          </cell>
          <cell r="J1335" t="str">
            <v>MAR</v>
          </cell>
          <cell r="Q1335" t="str">
            <v/>
          </cell>
          <cell r="R1335">
            <v>0</v>
          </cell>
          <cell r="T1335">
            <v>0</v>
          </cell>
        </row>
        <row r="1336">
          <cell r="B1336" t="str">
            <v>NR-SPSS-4C</v>
          </cell>
          <cell r="C1336" t="str">
            <v>Viktor Slivoník</v>
          </cell>
          <cell r="D1336">
            <v>918656462</v>
          </cell>
          <cell r="E1336" t="str">
            <v>wikslislivonik@gmail.com</v>
          </cell>
          <cell r="F1336" t="str">
            <v>R</v>
          </cell>
          <cell r="G1336" t="str">
            <v>z</v>
          </cell>
          <cell r="H1336">
            <v>44967</v>
          </cell>
          <cell r="I1336" t="str">
            <v>JUN</v>
          </cell>
          <cell r="J1336" t="str">
            <v>JUL</v>
          </cell>
          <cell r="K1336" t="str">
            <v>JUN</v>
          </cell>
          <cell r="M1336" t="str">
            <v>MSB</v>
          </cell>
          <cell r="O1336" t="str">
            <v>PD</v>
          </cell>
          <cell r="Q1336" t="str">
            <v/>
          </cell>
          <cell r="R1336">
            <v>0</v>
          </cell>
          <cell r="T1336">
            <v>0</v>
          </cell>
        </row>
        <row r="1337">
          <cell r="B1337" t="str">
            <v>NR-SPSS-4D</v>
          </cell>
          <cell r="C1337" t="str">
            <v>Laura Gajdošová</v>
          </cell>
          <cell r="D1337">
            <v>940359030</v>
          </cell>
          <cell r="E1337" t="str">
            <v>gajdosova.laura12@gmail.com</v>
          </cell>
          <cell r="F1337" t="str">
            <v>R</v>
          </cell>
          <cell r="G1337" t="str">
            <v>z</v>
          </cell>
          <cell r="H1337">
            <v>44965</v>
          </cell>
          <cell r="I1337" t="str">
            <v>MAR</v>
          </cell>
          <cell r="J1337" t="str">
            <v>APR</v>
          </cell>
          <cell r="K1337" t="str">
            <v>APR</v>
          </cell>
          <cell r="M1337" t="str">
            <v>MSB</v>
          </cell>
          <cell r="Q1337" t="str">
            <v/>
          </cell>
          <cell r="R1337">
            <v>0</v>
          </cell>
          <cell r="T1337">
            <v>0</v>
          </cell>
        </row>
        <row r="1338">
          <cell r="B1338" t="str">
            <v>NR-SPSS-4E</v>
          </cell>
          <cell r="C1338" t="str">
            <v>Michaela Jalakšová</v>
          </cell>
          <cell r="D1338">
            <v>940136267</v>
          </cell>
          <cell r="E1338" t="str">
            <v>jalaksovamichaela0@gmail.com</v>
          </cell>
          <cell r="F1338" t="str">
            <v>R</v>
          </cell>
          <cell r="G1338" t="str">
            <v>z</v>
          </cell>
          <cell r="H1338">
            <v>45099</v>
          </cell>
          <cell r="I1338" t="str">
            <v>JUN</v>
          </cell>
          <cell r="J1338" t="str">
            <v>AUG</v>
          </cell>
          <cell r="K1338" t="str">
            <v>SEP</v>
          </cell>
          <cell r="Q1338" t="str">
            <v/>
          </cell>
          <cell r="R1338">
            <v>0</v>
          </cell>
          <cell r="T1338">
            <v>0</v>
          </cell>
        </row>
        <row r="1339">
          <cell r="B1339" t="str">
            <v>NR-SPSSE-4S</v>
          </cell>
          <cell r="C1339" t="str">
            <v>Adrián Huščava</v>
          </cell>
          <cell r="D1339">
            <v>948209945</v>
          </cell>
          <cell r="E1339" t="str">
            <v>adrianhuscava@gmail.com</v>
          </cell>
          <cell r="F1339" t="str">
            <v>R</v>
          </cell>
          <cell r="G1339" t="str">
            <v>z</v>
          </cell>
          <cell r="H1339">
            <v>44972</v>
          </cell>
          <cell r="I1339" t="str">
            <v>JUN</v>
          </cell>
          <cell r="Q1339" t="str">
            <v/>
          </cell>
          <cell r="R1339">
            <v>0</v>
          </cell>
          <cell r="T1339">
            <v>0</v>
          </cell>
        </row>
        <row r="1340">
          <cell r="B1340" t="str">
            <v>NR-SS-4A (ŠG)</v>
          </cell>
          <cell r="C1340" t="str">
            <v>Eva Kováčová</v>
          </cell>
          <cell r="D1340">
            <v>908032305</v>
          </cell>
          <cell r="E1340" t="str">
            <v>evakovac74@gmail.com</v>
          </cell>
          <cell r="F1340" t="str">
            <v/>
          </cell>
          <cell r="G1340" t="str">
            <v/>
          </cell>
          <cell r="I1340" t="str">
            <v>=</v>
          </cell>
          <cell r="J1340" t="str">
            <v>JUL</v>
          </cell>
          <cell r="K1340" t="str">
            <v>JUN</v>
          </cell>
          <cell r="Q1340" t="str">
            <v/>
          </cell>
          <cell r="R1340">
            <v>0</v>
          </cell>
          <cell r="T1340">
            <v>0</v>
          </cell>
        </row>
        <row r="1341">
          <cell r="B1341" t="str">
            <v>NR-SS-4D (ŠG)</v>
          </cell>
          <cell r="C1341" t="str">
            <v>Simona Macurová</v>
          </cell>
          <cell r="D1341">
            <v>908929068</v>
          </cell>
          <cell r="E1341" t="str">
            <v>simonkamacurova147@gmail.com</v>
          </cell>
          <cell r="F1341" t="str">
            <v>R</v>
          </cell>
          <cell r="G1341" t="str">
            <v>z</v>
          </cell>
          <cell r="H1341">
            <v>45175</v>
          </cell>
          <cell r="I1341" t="str">
            <v>SEP</v>
          </cell>
          <cell r="J1341" t="str">
            <v>SEP</v>
          </cell>
          <cell r="K1341" t="str">
            <v>SEP</v>
          </cell>
          <cell r="Q1341" t="str">
            <v/>
          </cell>
          <cell r="R1341">
            <v>0</v>
          </cell>
          <cell r="T1341">
            <v>0</v>
          </cell>
        </row>
        <row r="1342">
          <cell r="B1342" t="str">
            <v>NR-SSUV-4G</v>
          </cell>
          <cell r="C1342" t="str">
            <v>Lenka Dojčanová</v>
          </cell>
          <cell r="D1342">
            <v>948316080</v>
          </cell>
          <cell r="E1342" t="str">
            <v xml:space="preserve">dominikahamarova99@gmail.com								</v>
          </cell>
          <cell r="F1342" t="str">
            <v/>
          </cell>
          <cell r="G1342" t="str">
            <v/>
          </cell>
          <cell r="J1342" t="str">
            <v>SEP</v>
          </cell>
          <cell r="K1342" t="str">
            <v>SEP</v>
          </cell>
          <cell r="Q1342" t="str">
            <v/>
          </cell>
          <cell r="R1342">
            <v>0</v>
          </cell>
          <cell r="T1342">
            <v>0</v>
          </cell>
        </row>
        <row r="1343">
          <cell r="B1343" t="str">
            <v>NY-SS-4R</v>
          </cell>
          <cell r="C1343" t="str">
            <v>Radoslav Škandík</v>
          </cell>
          <cell r="D1343">
            <v>917978142</v>
          </cell>
          <cell r="E1343" t="str">
            <v>radoslav0852@gmail.com</v>
          </cell>
          <cell r="F1343" t="str">
            <v>K</v>
          </cell>
          <cell r="G1343" t="str">
            <v>z</v>
          </cell>
          <cell r="H1343">
            <v>45174</v>
          </cell>
          <cell r="I1343" t="str">
            <v>SEP</v>
          </cell>
          <cell r="J1343" t="str">
            <v>SEP</v>
          </cell>
          <cell r="M1343" t="str">
            <v>MSB</v>
          </cell>
          <cell r="Q1343" t="str">
            <v/>
          </cell>
          <cell r="R1343">
            <v>0</v>
          </cell>
          <cell r="T1343">
            <v>0</v>
          </cell>
        </row>
        <row r="1344">
          <cell r="B1344" t="str">
            <v>NZ-HSaO-4D</v>
          </cell>
          <cell r="C1344" t="str">
            <v>Alexa Ácsová</v>
          </cell>
          <cell r="D1344">
            <v>917873857</v>
          </cell>
          <cell r="E1344" t="str">
            <v>acsova.alexa24@gmail.com</v>
          </cell>
          <cell r="F1344" t="str">
            <v>K</v>
          </cell>
          <cell r="G1344" t="str">
            <v>z</v>
          </cell>
          <cell r="H1344">
            <v>44991</v>
          </cell>
          <cell r="I1344" t="str">
            <v>okt</v>
          </cell>
          <cell r="J1344" t="str">
            <v>SEP</v>
          </cell>
          <cell r="N1344" t="str">
            <v>F_gergely</v>
          </cell>
          <cell r="Q1344" t="str">
            <v/>
          </cell>
          <cell r="R1344">
            <v>0</v>
          </cell>
          <cell r="T1344">
            <v>0</v>
          </cell>
        </row>
        <row r="1345">
          <cell r="B1345" t="str">
            <v>NZ-SOSS-4A</v>
          </cell>
          <cell r="C1345" t="str">
            <v>Imre Molnár</v>
          </cell>
          <cell r="D1345">
            <v>911765106</v>
          </cell>
          <cell r="E1345" t="str">
            <v>molnart.imre@gmail.com</v>
          </cell>
          <cell r="F1345" t="str">
            <v>K</v>
          </cell>
          <cell r="G1345" t="str">
            <v/>
          </cell>
          <cell r="H1345">
            <v>44994</v>
          </cell>
          <cell r="Q1345" t="str">
            <v/>
          </cell>
          <cell r="R1345">
            <v>0</v>
          </cell>
          <cell r="T1345">
            <v>0</v>
          </cell>
        </row>
        <row r="1346">
          <cell r="B1346" t="str">
            <v>NZ-SS-4AP</v>
          </cell>
          <cell r="C1346" t="str">
            <v>Michal Kóňa</v>
          </cell>
          <cell r="D1346">
            <v>951854856</v>
          </cell>
          <cell r="E1346" t="str">
            <v>mickon050@gmail.com</v>
          </cell>
          <cell r="F1346" t="str">
            <v>K</v>
          </cell>
          <cell r="G1346" t="str">
            <v>z</v>
          </cell>
          <cell r="H1346">
            <v>44992</v>
          </cell>
          <cell r="I1346" t="str">
            <v>MAJ</v>
          </cell>
          <cell r="J1346" t="str">
            <v>JUN</v>
          </cell>
          <cell r="K1346" t="str">
            <v>MAJ</v>
          </cell>
          <cell r="M1346" t="str">
            <v>MSB</v>
          </cell>
          <cell r="Q1346" t="str">
            <v/>
          </cell>
          <cell r="R1346">
            <v>0</v>
          </cell>
          <cell r="T1346">
            <v>0</v>
          </cell>
        </row>
        <row r="1347">
          <cell r="B1347" t="str">
            <v>NZ-SS-4AZ</v>
          </cell>
          <cell r="C1347" t="str">
            <v>Samuel Palicsek</v>
          </cell>
          <cell r="D1347">
            <v>905249783</v>
          </cell>
          <cell r="E1347" t="str">
            <v>paulicsek@gmail.com</v>
          </cell>
          <cell r="F1347" t="str">
            <v>K</v>
          </cell>
          <cell r="G1347" t="str">
            <v>z</v>
          </cell>
          <cell r="H1347">
            <v>45204</v>
          </cell>
          <cell r="I1347" t="str">
            <v>OKT</v>
          </cell>
          <cell r="J1347" t="str">
            <v>OKT</v>
          </cell>
          <cell r="Q1347" t="str">
            <v/>
          </cell>
          <cell r="R1347">
            <v>0</v>
          </cell>
          <cell r="T1347">
            <v>0</v>
          </cell>
        </row>
        <row r="1348">
          <cell r="B1348" t="str">
            <v>NZ-SS-4DP</v>
          </cell>
          <cell r="C1348" t="str">
            <v>Róbert Kalina</v>
          </cell>
          <cell r="D1348">
            <v>908261682</v>
          </cell>
          <cell r="E1348" t="str">
            <v>kalinarobika@gmail.com</v>
          </cell>
          <cell r="F1348" t="str">
            <v>K</v>
          </cell>
          <cell r="G1348" t="str">
            <v>z</v>
          </cell>
          <cell r="H1348">
            <v>45131</v>
          </cell>
          <cell r="I1348" t="str">
            <v>JUL</v>
          </cell>
          <cell r="J1348" t="str">
            <v>AUG</v>
          </cell>
          <cell r="Q1348" t="str">
            <v/>
          </cell>
          <cell r="R1348">
            <v>0</v>
          </cell>
          <cell r="T1348">
            <v>0</v>
          </cell>
        </row>
        <row r="1349">
          <cell r="B1349" t="str">
            <v>PB-GYM-OKT</v>
          </cell>
          <cell r="C1349" t="str">
            <v>Lucia Kovalová</v>
          </cell>
          <cell r="D1349">
            <v>902350111</v>
          </cell>
          <cell r="E1349" t="str">
            <v>luciakovalova26@gmail.com</v>
          </cell>
          <cell r="F1349" t="str">
            <v>K</v>
          </cell>
          <cell r="G1349" t="str">
            <v>z</v>
          </cell>
          <cell r="H1349">
            <v>44968</v>
          </cell>
          <cell r="I1349" t="str">
            <v>JUN</v>
          </cell>
          <cell r="J1349" t="str">
            <v>JUL</v>
          </cell>
          <cell r="K1349" t="str">
            <v>JUN</v>
          </cell>
          <cell r="O1349" t="str">
            <v>2S</v>
          </cell>
          <cell r="Q1349" t="str">
            <v/>
          </cell>
          <cell r="R1349">
            <v>0</v>
          </cell>
          <cell r="T1349">
            <v>0</v>
          </cell>
        </row>
        <row r="1350">
          <cell r="B1350" t="str">
            <v>PB-OA-4A</v>
          </cell>
          <cell r="C1350" t="str">
            <v>Ema Teplanová</v>
          </cell>
          <cell r="D1350">
            <v>948316444</v>
          </cell>
          <cell r="E1350" t="str">
            <v>emateplanova6@gmail.com</v>
          </cell>
          <cell r="F1350" t="str">
            <v>K</v>
          </cell>
          <cell r="G1350" t="str">
            <v>z</v>
          </cell>
          <cell r="H1350">
            <v>45195</v>
          </cell>
          <cell r="I1350" t="str">
            <v>SEP</v>
          </cell>
          <cell r="J1350" t="str">
            <v>OKT</v>
          </cell>
          <cell r="Q1350" t="str">
            <v/>
          </cell>
          <cell r="R1350">
            <v>0</v>
          </cell>
          <cell r="T1350">
            <v>0</v>
          </cell>
        </row>
        <row r="1351">
          <cell r="B1351" t="str">
            <v>PB-SOSSTROJ-4B</v>
          </cell>
          <cell r="C1351" t="str">
            <v>Samuel Tarnek</v>
          </cell>
          <cell r="D1351">
            <v>905431815</v>
          </cell>
          <cell r="E1351" t="str">
            <v>samueltarnek@gmail.com</v>
          </cell>
          <cell r="F1351" t="str">
            <v>K</v>
          </cell>
          <cell r="G1351" t="str">
            <v/>
          </cell>
          <cell r="J1351" t="str">
            <v>APR</v>
          </cell>
          <cell r="Q1351" t="str">
            <v/>
          </cell>
          <cell r="R1351">
            <v>0</v>
          </cell>
          <cell r="T1351">
            <v>0</v>
          </cell>
        </row>
        <row r="1352">
          <cell r="B1352" t="str">
            <v>PB-SOSSTROJ-4C</v>
          </cell>
          <cell r="C1352" t="str">
            <v>Marek Ševčík</v>
          </cell>
          <cell r="D1352">
            <v>944373520</v>
          </cell>
          <cell r="E1352" t="str">
            <v>marek.sevcik240904@gmail.com</v>
          </cell>
          <cell r="F1352" t="str">
            <v>K</v>
          </cell>
          <cell r="G1352" t="str">
            <v>z</v>
          </cell>
          <cell r="H1352">
            <v>45187</v>
          </cell>
          <cell r="I1352" t="str">
            <v>SEP</v>
          </cell>
          <cell r="J1352" t="str">
            <v>SEP</v>
          </cell>
          <cell r="Q1352" t="str">
            <v/>
          </cell>
          <cell r="R1352">
            <v>0</v>
          </cell>
          <cell r="T1352">
            <v>0</v>
          </cell>
        </row>
        <row r="1353">
          <cell r="B1353" t="str">
            <v>PB-SOSSTROJ-4D</v>
          </cell>
          <cell r="C1353" t="str">
            <v>Mgr. Ľubica Chudovská</v>
          </cell>
          <cell r="D1353">
            <v>904186861</v>
          </cell>
          <cell r="E1353" t="str">
            <v>chudovska.lubica@gmail.com</v>
          </cell>
          <cell r="F1353" t="str">
            <v>K</v>
          </cell>
          <cell r="G1353" t="str">
            <v/>
          </cell>
          <cell r="J1353" t="str">
            <v>SEP</v>
          </cell>
          <cell r="Q1353" t="str">
            <v/>
          </cell>
          <cell r="R1353">
            <v>0</v>
          </cell>
          <cell r="T1353">
            <v>0</v>
          </cell>
        </row>
        <row r="1354">
          <cell r="B1354" t="str">
            <v>PB-SPS-4B</v>
          </cell>
          <cell r="C1354" t="str">
            <v>Juraj Zeman</v>
          </cell>
          <cell r="D1354">
            <v>944995152</v>
          </cell>
          <cell r="E1354" t="str">
            <v>jozef.zeman1@gmail.com</v>
          </cell>
          <cell r="F1354" t="str">
            <v>K</v>
          </cell>
          <cell r="G1354" t="str">
            <v/>
          </cell>
          <cell r="H1354">
            <v>44966</v>
          </cell>
          <cell r="I1354" t="str">
            <v>=</v>
          </cell>
          <cell r="J1354" t="str">
            <v>JUL</v>
          </cell>
          <cell r="Q1354" t="str">
            <v/>
          </cell>
          <cell r="R1354">
            <v>0</v>
          </cell>
          <cell r="T1354">
            <v>0</v>
          </cell>
        </row>
        <row r="1355">
          <cell r="B1355" t="str">
            <v>PB-SPS-4E</v>
          </cell>
          <cell r="C1355" t="str">
            <v>Nina Keblušková</v>
          </cell>
          <cell r="D1355">
            <v>909232027</v>
          </cell>
          <cell r="E1355" t="str">
            <v>ninakebluskova13@gmail.com</v>
          </cell>
          <cell r="F1355" t="str">
            <v>K</v>
          </cell>
          <cell r="G1355" t="str">
            <v>z</v>
          </cell>
          <cell r="H1355">
            <v>44965</v>
          </cell>
          <cell r="I1355" t="str">
            <v>MAJ</v>
          </cell>
          <cell r="J1355" t="str">
            <v>JUN</v>
          </cell>
          <cell r="K1355" t="str">
            <v>MAJ</v>
          </cell>
          <cell r="M1355" t="str">
            <v>MSB</v>
          </cell>
          <cell r="Q1355" t="str">
            <v/>
          </cell>
          <cell r="R1355">
            <v>0</v>
          </cell>
          <cell r="T1355">
            <v>0</v>
          </cell>
        </row>
        <row r="1356">
          <cell r="B1356" t="str">
            <v>PB-SZS-4A</v>
          </cell>
          <cell r="C1356" t="str">
            <v>Barbora Michálková</v>
          </cell>
          <cell r="D1356">
            <v>951417775</v>
          </cell>
          <cell r="E1356" t="str">
            <v>michbarbora7@gmail.com</v>
          </cell>
          <cell r="F1356" t="str">
            <v>K</v>
          </cell>
          <cell r="G1356" t="str">
            <v>z</v>
          </cell>
          <cell r="H1356">
            <v>44977</v>
          </cell>
          <cell r="I1356" t="str">
            <v>APR</v>
          </cell>
          <cell r="J1356" t="str">
            <v>MAj</v>
          </cell>
          <cell r="M1356" t="str">
            <v>MSB</v>
          </cell>
          <cell r="Q1356" t="str">
            <v/>
          </cell>
          <cell r="R1356">
            <v>0</v>
          </cell>
          <cell r="T1356">
            <v>0</v>
          </cell>
        </row>
        <row r="1357">
          <cell r="B1357" t="str">
            <v>PD-GYM-4C</v>
          </cell>
          <cell r="C1357" t="str">
            <v>Lea Jašková</v>
          </cell>
          <cell r="D1357">
            <v>907479274</v>
          </cell>
          <cell r="E1357" t="str">
            <v>leajaskova615@gmail.com</v>
          </cell>
          <cell r="F1357" t="str">
            <v>K</v>
          </cell>
          <cell r="G1357" t="str">
            <v>z</v>
          </cell>
          <cell r="H1357">
            <v>44966</v>
          </cell>
          <cell r="I1357" t="str">
            <v>MAJ</v>
          </cell>
          <cell r="J1357" t="str">
            <v>JUN</v>
          </cell>
          <cell r="K1357" t="str">
            <v>MAJ</v>
          </cell>
          <cell r="M1357" t="str">
            <v>MSB</v>
          </cell>
          <cell r="N1357" t="str">
            <v>F</v>
          </cell>
          <cell r="O1357" t="str">
            <v>2S</v>
          </cell>
          <cell r="Q1357" t="str">
            <v/>
          </cell>
          <cell r="R1357">
            <v>0</v>
          </cell>
          <cell r="T1357">
            <v>0</v>
          </cell>
        </row>
        <row r="1358">
          <cell r="B1358" t="str">
            <v>PD-GYM-OKT</v>
          </cell>
          <cell r="C1358" t="str">
            <v>Izabela Rizmanová</v>
          </cell>
          <cell r="D1358">
            <v>940706107</v>
          </cell>
          <cell r="E1358" t="str">
            <v>izka787@gmail.com</v>
          </cell>
          <cell r="F1358" t="str">
            <v>K</v>
          </cell>
          <cell r="G1358" t="str">
            <v>z</v>
          </cell>
          <cell r="H1358">
            <v>44964</v>
          </cell>
          <cell r="I1358" t="str">
            <v>=</v>
          </cell>
          <cell r="J1358" t="str">
            <v>JUL</v>
          </cell>
          <cell r="K1358" t="str">
            <v>MAJ</v>
          </cell>
          <cell r="Q1358" t="str">
            <v/>
          </cell>
          <cell r="R1358">
            <v>0</v>
          </cell>
          <cell r="T1358">
            <v>0</v>
          </cell>
        </row>
        <row r="1359">
          <cell r="B1359" t="str">
            <v>PD-OA-4B_2</v>
          </cell>
          <cell r="C1359" t="str">
            <v>Sabina Švecová</v>
          </cell>
          <cell r="D1359">
            <v>944580513</v>
          </cell>
          <cell r="E1359" t="str">
            <v>sabi.svecova@gmail.com</v>
          </cell>
          <cell r="F1359" t="str">
            <v/>
          </cell>
          <cell r="G1359" t="str">
            <v>z</v>
          </cell>
          <cell r="I1359" t="str">
            <v>JUN</v>
          </cell>
          <cell r="Q1359" t="str">
            <v/>
          </cell>
          <cell r="R1359">
            <v>0</v>
          </cell>
          <cell r="T1359">
            <v>0</v>
          </cell>
        </row>
        <row r="1360">
          <cell r="B1360" t="str">
            <v>PD-OAS-4F</v>
          </cell>
          <cell r="C1360" t="str">
            <v>Natália Barnová</v>
          </cell>
          <cell r="D1360">
            <v>918628472</v>
          </cell>
          <cell r="E1360" t="str">
            <v>nataliabarnova@azet.sk</v>
          </cell>
          <cell r="F1360" t="str">
            <v>K</v>
          </cell>
          <cell r="G1360" t="str">
            <v/>
          </cell>
          <cell r="J1360" t="str">
            <v>OKT</v>
          </cell>
          <cell r="Q1360" t="str">
            <v/>
          </cell>
          <cell r="R1360">
            <v>0</v>
          </cell>
          <cell r="T1360">
            <v>0</v>
          </cell>
        </row>
        <row r="1361">
          <cell r="B1361" t="str">
            <v>PD-SOSTV-4A</v>
          </cell>
          <cell r="C1361" t="str">
            <v>Martin Blaho</v>
          </cell>
          <cell r="D1361">
            <v>910367831</v>
          </cell>
          <cell r="E1361" t="str">
            <v>martinblaho004@gmail.com</v>
          </cell>
          <cell r="F1361" t="str">
            <v>K</v>
          </cell>
          <cell r="G1361" t="str">
            <v>z</v>
          </cell>
          <cell r="H1361">
            <v>44964</v>
          </cell>
          <cell r="I1361" t="str">
            <v>MAj</v>
          </cell>
          <cell r="J1361" t="str">
            <v>JUN</v>
          </cell>
          <cell r="Q1361" t="str">
            <v/>
          </cell>
          <cell r="R1361">
            <v>0</v>
          </cell>
          <cell r="T1361">
            <v>0</v>
          </cell>
        </row>
        <row r="1362">
          <cell r="B1362" t="str">
            <v>PD-SOSTV-4F</v>
          </cell>
          <cell r="C1362" t="str">
            <v>Roman Králik</v>
          </cell>
          <cell r="D1362">
            <v>911734148</v>
          </cell>
          <cell r="E1362" t="str">
            <v>romankokralik44@gmail.com</v>
          </cell>
          <cell r="F1362" t="str">
            <v>K</v>
          </cell>
          <cell r="G1362" t="str">
            <v>z</v>
          </cell>
          <cell r="H1362">
            <v>45201</v>
          </cell>
          <cell r="I1362" t="str">
            <v>OKT</v>
          </cell>
          <cell r="J1362" t="str">
            <v>OKT</v>
          </cell>
          <cell r="K1362" t="str">
            <v>OKT</v>
          </cell>
          <cell r="Q1362" t="str">
            <v/>
          </cell>
          <cell r="R1362">
            <v>0</v>
          </cell>
          <cell r="T1362">
            <v>0</v>
          </cell>
        </row>
        <row r="1363">
          <cell r="B1363" t="str">
            <v>PE-SOS-4A</v>
          </cell>
          <cell r="C1363" t="str">
            <v>Adam Adamus</v>
          </cell>
          <cell r="D1363">
            <v>948729993</v>
          </cell>
          <cell r="E1363" t="str">
            <v>7adam3@gmail.com</v>
          </cell>
          <cell r="F1363" t="str">
            <v>K</v>
          </cell>
          <cell r="G1363" t="str">
            <v/>
          </cell>
          <cell r="H1363">
            <v>45189</v>
          </cell>
          <cell r="I1363" t="str">
            <v>SEP</v>
          </cell>
          <cell r="J1363" t="str">
            <v>SEP</v>
          </cell>
          <cell r="Q1363" t="str">
            <v/>
          </cell>
          <cell r="R1363">
            <v>0</v>
          </cell>
          <cell r="T1363">
            <v>0</v>
          </cell>
        </row>
        <row r="1364">
          <cell r="B1364" t="str">
            <v>PE-SOS-4C</v>
          </cell>
          <cell r="C1364" t="str">
            <v>David Paukov</v>
          </cell>
          <cell r="D1364">
            <v>907166439</v>
          </cell>
          <cell r="E1364" t="str">
            <v>david123paukov@gmail.com</v>
          </cell>
          <cell r="F1364" t="str">
            <v>K</v>
          </cell>
          <cell r="G1364" t="str">
            <v/>
          </cell>
          <cell r="H1364">
            <v>45264</v>
          </cell>
          <cell r="I1364" t="str">
            <v>DEC</v>
          </cell>
          <cell r="J1364" t="str">
            <v>=</v>
          </cell>
          <cell r="Q1364" t="str">
            <v/>
          </cell>
          <cell r="R1364">
            <v>0</v>
          </cell>
          <cell r="T1364">
            <v>0</v>
          </cell>
        </row>
        <row r="1365">
          <cell r="B1365" t="str">
            <v>PN-GYPY-4A</v>
          </cell>
          <cell r="C1365" t="str">
            <v>Karolína Štipanitzová</v>
          </cell>
          <cell r="D1365">
            <v>949464645</v>
          </cell>
          <cell r="E1365" t="str">
            <v>karolina.stipanitzova@gmail.com</v>
          </cell>
          <cell r="F1365" t="str">
            <v>K</v>
          </cell>
          <cell r="G1365" t="str">
            <v>z</v>
          </cell>
          <cell r="H1365">
            <v>45212</v>
          </cell>
          <cell r="I1365" t="str">
            <v>OKT</v>
          </cell>
          <cell r="J1365" t="str">
            <v>OKT</v>
          </cell>
          <cell r="M1365" t="str">
            <v>SB B</v>
          </cell>
          <cell r="Q1365" t="str">
            <v/>
          </cell>
          <cell r="R1365">
            <v>0</v>
          </cell>
          <cell r="T1365">
            <v>0</v>
          </cell>
        </row>
        <row r="1366">
          <cell r="B1366" t="str">
            <v>PN-OAS-4B</v>
          </cell>
          <cell r="C1366" t="str">
            <v>Nina Zbojanová</v>
          </cell>
          <cell r="D1366">
            <v>917763615</v>
          </cell>
          <cell r="E1366" t="str">
            <v>emajax002@gmail.com</v>
          </cell>
          <cell r="F1366" t="str">
            <v>K</v>
          </cell>
          <cell r="G1366" t="str">
            <v>z</v>
          </cell>
          <cell r="H1366">
            <v>45202</v>
          </cell>
          <cell r="I1366" t="str">
            <v>OKT</v>
          </cell>
          <cell r="J1366" t="str">
            <v>SEP</v>
          </cell>
          <cell r="Q1366" t="str">
            <v/>
          </cell>
          <cell r="R1366">
            <v>0</v>
          </cell>
          <cell r="T1366">
            <v>0</v>
          </cell>
        </row>
        <row r="1367">
          <cell r="B1367" t="str">
            <v>PN-SPSE-4B</v>
          </cell>
          <cell r="C1367" t="str">
            <v>Alexandra Petrášová</v>
          </cell>
          <cell r="D1367">
            <v>905579468</v>
          </cell>
          <cell r="E1367" t="str">
            <v>alexandrapetrasova32@gmail.com</v>
          </cell>
          <cell r="F1367" t="str">
            <v>K</v>
          </cell>
          <cell r="G1367" t="str">
            <v/>
          </cell>
          <cell r="J1367" t="str">
            <v>AUG</v>
          </cell>
          <cell r="Q1367" t="str">
            <v/>
          </cell>
          <cell r="R1367">
            <v>0</v>
          </cell>
          <cell r="T1367">
            <v>0</v>
          </cell>
        </row>
        <row r="1368">
          <cell r="B1368" t="str">
            <v>PN-SPSE-4D</v>
          </cell>
          <cell r="C1368" t="str">
            <v>Matej František Gabriš</v>
          </cell>
          <cell r="D1368">
            <v>948685122</v>
          </cell>
          <cell r="E1368" t="str">
            <v>matejgabris5@gmail.com</v>
          </cell>
          <cell r="F1368" t="str">
            <v>K</v>
          </cell>
          <cell r="G1368" t="str">
            <v/>
          </cell>
          <cell r="H1368">
            <v>45177</v>
          </cell>
          <cell r="I1368" t="str">
            <v>SEP</v>
          </cell>
          <cell r="J1368" t="str">
            <v>SEP</v>
          </cell>
          <cell r="K1368" t="str">
            <v>SEP</v>
          </cell>
          <cell r="Q1368" t="str">
            <v/>
          </cell>
          <cell r="R1368">
            <v>0</v>
          </cell>
          <cell r="T1368">
            <v>0</v>
          </cell>
        </row>
        <row r="1369">
          <cell r="B1369" t="str">
            <v>PO-EG-4A</v>
          </cell>
          <cell r="C1369" t="str">
            <v>Liana Kmecová</v>
          </cell>
          <cell r="D1369">
            <v>907845030</v>
          </cell>
          <cell r="E1369" t="str">
            <v>lianakmecova@gmail.com</v>
          </cell>
          <cell r="F1369" t="str">
            <v>R</v>
          </cell>
          <cell r="G1369" t="str">
            <v>z</v>
          </cell>
          <cell r="H1369">
            <v>44978</v>
          </cell>
          <cell r="I1369" t="str">
            <v>MAR</v>
          </cell>
          <cell r="J1369" t="str">
            <v>APR</v>
          </cell>
          <cell r="M1369" t="str">
            <v>MSB</v>
          </cell>
          <cell r="N1369" t="str">
            <v>F_peto</v>
          </cell>
          <cell r="O1369" t="str">
            <v>PD</v>
          </cell>
          <cell r="Q1369" t="str">
            <v/>
          </cell>
          <cell r="R1369">
            <v>0</v>
          </cell>
          <cell r="T1369">
            <v>0</v>
          </cell>
        </row>
        <row r="1370">
          <cell r="B1370" t="str">
            <v>PO-EG-OKT</v>
          </cell>
          <cell r="C1370" t="str">
            <v>Tamara Gajdošová</v>
          </cell>
          <cell r="D1370">
            <v>949462643</v>
          </cell>
          <cell r="E1370" t="str">
            <v>tamatris@centrum.sk</v>
          </cell>
          <cell r="F1370" t="str">
            <v>R</v>
          </cell>
          <cell r="G1370" t="str">
            <v>z</v>
          </cell>
          <cell r="I1370" t="str">
            <v>MAJ</v>
          </cell>
          <cell r="J1370" t="str">
            <v>APR</v>
          </cell>
          <cell r="M1370" t="str">
            <v>MSB</v>
          </cell>
          <cell r="Q1370" t="str">
            <v/>
          </cell>
          <cell r="R1370">
            <v>0</v>
          </cell>
          <cell r="T1370">
            <v>0</v>
          </cell>
        </row>
        <row r="1371">
          <cell r="B1371" t="str">
            <v>PO-ELBA-4A</v>
          </cell>
          <cell r="C1371" t="str">
            <v xml:space="preserve">Dominika </v>
          </cell>
          <cell r="D1371">
            <v>917375934</v>
          </cell>
          <cell r="E1371" t="str">
            <v>dididurkacova@gmail.com</v>
          </cell>
          <cell r="F1371" t="str">
            <v>R</v>
          </cell>
          <cell r="G1371" t="str">
            <v/>
          </cell>
          <cell r="H1371">
            <v>45259</v>
          </cell>
          <cell r="I1371" t="str">
            <v>NOV</v>
          </cell>
          <cell r="Q1371" t="str">
            <v/>
          </cell>
          <cell r="R1371">
            <v>0</v>
          </cell>
          <cell r="T1371">
            <v>0</v>
          </cell>
        </row>
        <row r="1372">
          <cell r="B1372" t="str">
            <v>PO-GJAR-4B</v>
          </cell>
          <cell r="C1372" t="str">
            <v>Jana Kantorisová</v>
          </cell>
          <cell r="D1372">
            <v>915286313</v>
          </cell>
          <cell r="E1372" t="str">
            <v>jana.kantorisova@gmail.com</v>
          </cell>
          <cell r="F1372" t="str">
            <v>K</v>
          </cell>
          <cell r="G1372" t="str">
            <v>z</v>
          </cell>
          <cell r="H1372">
            <v>44984</v>
          </cell>
          <cell r="I1372" t="str">
            <v>MAR</v>
          </cell>
          <cell r="J1372" t="str">
            <v>APR</v>
          </cell>
          <cell r="O1372" t="str">
            <v>2S</v>
          </cell>
          <cell r="Q1372" t="str">
            <v/>
          </cell>
          <cell r="R1372">
            <v>0</v>
          </cell>
          <cell r="T1372">
            <v>0</v>
          </cell>
        </row>
        <row r="1373">
          <cell r="B1373" t="str">
            <v>PO-GK2-OKT A</v>
          </cell>
          <cell r="C1373" t="str">
            <v>Lenka Petrišinová</v>
          </cell>
          <cell r="D1373">
            <v>908177490</v>
          </cell>
          <cell r="E1373" t="str">
            <v>petrisinovalenka@gmail.com</v>
          </cell>
          <cell r="F1373" t="str">
            <v/>
          </cell>
          <cell r="G1373" t="str">
            <v/>
          </cell>
          <cell r="H1373">
            <v>45214</v>
          </cell>
          <cell r="I1373" t="str">
            <v>OKT</v>
          </cell>
          <cell r="J1373" t="str">
            <v>OKT</v>
          </cell>
          <cell r="K1373" t="str">
            <v>SEP</v>
          </cell>
          <cell r="M1373" t="str">
            <v>MSB</v>
          </cell>
          <cell r="Q1373" t="str">
            <v/>
          </cell>
          <cell r="R1373">
            <v>0</v>
          </cell>
          <cell r="T1373">
            <v>0</v>
          </cell>
        </row>
        <row r="1374">
          <cell r="B1374" t="str">
            <v>PO-GSM-4A</v>
          </cell>
          <cell r="C1374" t="str">
            <v>Patrícia Pavlíková</v>
          </cell>
          <cell r="D1374">
            <v>949555818</v>
          </cell>
          <cell r="E1374" t="str">
            <v>patriciapavlikova81@gmail.com</v>
          </cell>
          <cell r="F1374" t="str">
            <v>K</v>
          </cell>
          <cell r="G1374" t="str">
            <v>z</v>
          </cell>
          <cell r="H1374">
            <v>44980</v>
          </cell>
          <cell r="I1374" t="str">
            <v>JUN</v>
          </cell>
          <cell r="J1374" t="str">
            <v>Maj</v>
          </cell>
          <cell r="K1374" t="str">
            <v>APR</v>
          </cell>
          <cell r="O1374" t="str">
            <v>2S</v>
          </cell>
          <cell r="Q1374" t="str">
            <v/>
          </cell>
          <cell r="R1374">
            <v>0</v>
          </cell>
          <cell r="T1374">
            <v>0</v>
          </cell>
        </row>
        <row r="1375">
          <cell r="B1375" t="str">
            <v>PO-GSM-4B</v>
          </cell>
          <cell r="C1375" t="str">
            <v>Karolína Sabolová</v>
          </cell>
          <cell r="D1375">
            <v>950512540</v>
          </cell>
          <cell r="E1375" t="str">
            <v>zuz.krempaska@gmail.com</v>
          </cell>
          <cell r="F1375" t="str">
            <v>K</v>
          </cell>
          <cell r="G1375" t="str">
            <v>z</v>
          </cell>
          <cell r="H1375">
            <v>44985</v>
          </cell>
          <cell r="I1375" t="str">
            <v>MAJ</v>
          </cell>
          <cell r="J1375" t="str">
            <v>JUN</v>
          </cell>
          <cell r="M1375" t="str">
            <v>MSB</v>
          </cell>
          <cell r="O1375" t="str">
            <v>PD</v>
          </cell>
          <cell r="Q1375" t="str">
            <v/>
          </cell>
          <cell r="R1375">
            <v>0</v>
          </cell>
          <cell r="T1375">
            <v>0</v>
          </cell>
        </row>
        <row r="1376">
          <cell r="B1376" t="str">
            <v>PO-GSM-4C</v>
          </cell>
          <cell r="C1376" t="str">
            <v>Diana Semanová</v>
          </cell>
          <cell r="D1376">
            <v>949597977</v>
          </cell>
          <cell r="E1376" t="str">
            <v>diasem222@gmail.com</v>
          </cell>
          <cell r="F1376" t="str">
            <v>K</v>
          </cell>
          <cell r="G1376" t="str">
            <v>z</v>
          </cell>
          <cell r="H1376">
            <v>44985</v>
          </cell>
          <cell r="I1376" t="str">
            <v>MAJ</v>
          </cell>
          <cell r="J1376" t="str">
            <v>JUN</v>
          </cell>
          <cell r="M1376" t="str">
            <v>MSB</v>
          </cell>
          <cell r="O1376" t="str">
            <v>PD</v>
          </cell>
          <cell r="Q1376" t="str">
            <v/>
          </cell>
          <cell r="R1376">
            <v>0</v>
          </cell>
          <cell r="T1376">
            <v>0</v>
          </cell>
        </row>
        <row r="1377">
          <cell r="B1377" t="str">
            <v>PO-GsvMIK-OKT A</v>
          </cell>
          <cell r="C1377" t="str">
            <v>Andrea Durkáčová</v>
          </cell>
          <cell r="D1377">
            <v>903679230</v>
          </cell>
          <cell r="E1377" t="str">
            <v>edeltralda10@gmail.com</v>
          </cell>
          <cell r="F1377" t="str">
            <v>R</v>
          </cell>
          <cell r="G1377" t="str">
            <v>z</v>
          </cell>
          <cell r="H1377">
            <v>44986</v>
          </cell>
          <cell r="I1377" t="str">
            <v>MAJ</v>
          </cell>
          <cell r="J1377" t="str">
            <v>JUN</v>
          </cell>
          <cell r="K1377" t="str">
            <v>MAJ</v>
          </cell>
          <cell r="M1377" t="str">
            <v>MSB</v>
          </cell>
          <cell r="O1377" t="str">
            <v>2S</v>
          </cell>
          <cell r="Q1377" t="str">
            <v/>
          </cell>
          <cell r="R1377">
            <v>0</v>
          </cell>
          <cell r="T1377">
            <v>0</v>
          </cell>
        </row>
        <row r="1378">
          <cell r="B1378" t="str">
            <v>PO-GsvMIK-OKT B</v>
          </cell>
          <cell r="C1378" t="str">
            <v>Terézia Husovská</v>
          </cell>
          <cell r="D1378">
            <v>944955377</v>
          </cell>
          <cell r="E1378" t="str">
            <v>terezkahusovska@gmail.com</v>
          </cell>
          <cell r="F1378" t="str">
            <v>R</v>
          </cell>
          <cell r="G1378" t="str">
            <v/>
          </cell>
          <cell r="I1378" t="str">
            <v>=</v>
          </cell>
          <cell r="J1378" t="str">
            <v>JUL</v>
          </cell>
          <cell r="K1378" t="str">
            <v>JUN</v>
          </cell>
          <cell r="Q1378" t="str">
            <v/>
          </cell>
          <cell r="R1378">
            <v>0</v>
          </cell>
          <cell r="T1378">
            <v>0</v>
          </cell>
        </row>
        <row r="1379">
          <cell r="B1379" t="str">
            <v>PO-HA-5B (5r)</v>
          </cell>
          <cell r="C1379" t="str">
            <v>Nikola Macejová</v>
          </cell>
          <cell r="D1379">
            <v>949726838</v>
          </cell>
          <cell r="E1379" t="str">
            <v>nikamacejova03@gmail.com</v>
          </cell>
          <cell r="F1379" t="str">
            <v>R</v>
          </cell>
          <cell r="G1379" t="str">
            <v>z</v>
          </cell>
          <cell r="H1379">
            <v>44979</v>
          </cell>
          <cell r="I1379" t="str">
            <v>MAJ</v>
          </cell>
          <cell r="J1379" t="str">
            <v>JUN</v>
          </cell>
          <cell r="K1379" t="str">
            <v>MAJ</v>
          </cell>
          <cell r="Q1379" t="str">
            <v/>
          </cell>
          <cell r="R1379">
            <v>0</v>
          </cell>
          <cell r="T1379">
            <v>0</v>
          </cell>
        </row>
        <row r="1380">
          <cell r="B1380" t="str">
            <v>PO-PED-4B</v>
          </cell>
          <cell r="C1380" t="str">
            <v>Karin Fiľová</v>
          </cell>
          <cell r="D1380">
            <v>949852956</v>
          </cell>
          <cell r="E1380" t="str">
            <v>filovakarin1@gmail.com</v>
          </cell>
          <cell r="F1380" t="str">
            <v>R</v>
          </cell>
          <cell r="G1380" t="str">
            <v>z</v>
          </cell>
          <cell r="H1380">
            <v>44979</v>
          </cell>
          <cell r="I1380" t="str">
            <v>MAR</v>
          </cell>
          <cell r="J1380" t="str">
            <v>MAR</v>
          </cell>
          <cell r="K1380" t="str">
            <v>MAR</v>
          </cell>
          <cell r="M1380" t="str">
            <v>MSB</v>
          </cell>
          <cell r="O1380" t="str">
            <v>PD</v>
          </cell>
          <cell r="Q1380" t="str">
            <v/>
          </cell>
          <cell r="R1380">
            <v>0</v>
          </cell>
          <cell r="T1380">
            <v>0</v>
          </cell>
        </row>
        <row r="1381">
          <cell r="B1381" t="str">
            <v>PO-SKONZ-4A</v>
          </cell>
          <cell r="C1381" t="str">
            <v xml:space="preserve">Silvia Ondriová </v>
          </cell>
          <cell r="D1381">
            <v>948866521</v>
          </cell>
          <cell r="E1381" t="str">
            <v>silviaondriova598@gmail.com</v>
          </cell>
          <cell r="F1381" t="str">
            <v/>
          </cell>
          <cell r="G1381" t="str">
            <v/>
          </cell>
          <cell r="J1381" t="str">
            <v>SEP</v>
          </cell>
          <cell r="K1381" t="str">
            <v>SEP</v>
          </cell>
          <cell r="Q1381" t="str">
            <v/>
          </cell>
          <cell r="R1381">
            <v>0</v>
          </cell>
          <cell r="T1381">
            <v>0</v>
          </cell>
        </row>
        <row r="1382">
          <cell r="B1382" t="str">
            <v>PO-SOSD-4A</v>
          </cell>
          <cell r="C1382" t="str">
            <v>Dávid Bašista</v>
          </cell>
          <cell r="D1382">
            <v>944727835</v>
          </cell>
          <cell r="E1382" t="str">
            <v>basistadavid4@gmail.com</v>
          </cell>
          <cell r="F1382" t="str">
            <v>R</v>
          </cell>
          <cell r="G1382" t="str">
            <v>z</v>
          </cell>
          <cell r="H1382">
            <v>44980</v>
          </cell>
          <cell r="I1382" t="str">
            <v>MAJ</v>
          </cell>
          <cell r="J1382" t="str">
            <v>SEP</v>
          </cell>
          <cell r="Q1382" t="str">
            <v/>
          </cell>
          <cell r="R1382">
            <v>0</v>
          </cell>
          <cell r="T1382">
            <v>0</v>
          </cell>
        </row>
        <row r="1383">
          <cell r="B1383" t="str">
            <v>PO-SOSGaS-4B</v>
          </cell>
          <cell r="C1383" t="str">
            <v>Tatiana Hallayová</v>
          </cell>
          <cell r="D1383">
            <v>944562951</v>
          </cell>
          <cell r="E1383" t="str">
            <v>dominik.timko8@gmail.com</v>
          </cell>
          <cell r="F1383" t="str">
            <v>K</v>
          </cell>
          <cell r="G1383" t="str">
            <v>z</v>
          </cell>
          <cell r="H1383">
            <v>45197</v>
          </cell>
          <cell r="I1383" t="str">
            <v>SEP</v>
          </cell>
          <cell r="J1383" t="str">
            <v xml:space="preserve">NOV </v>
          </cell>
          <cell r="K1383" t="str">
            <v>NOV</v>
          </cell>
          <cell r="Q1383" t="str">
            <v/>
          </cell>
          <cell r="R1383">
            <v>0</v>
          </cell>
          <cell r="T1383">
            <v>0</v>
          </cell>
        </row>
        <row r="1384">
          <cell r="B1384" t="str">
            <v>PO-SOSKOS-2G</v>
          </cell>
          <cell r="C1384" t="str">
            <v>Global diamonds</v>
          </cell>
          <cell r="F1384" t="str">
            <v/>
          </cell>
          <cell r="G1384" t="str">
            <v/>
          </cell>
          <cell r="J1384" t="str">
            <v xml:space="preserve">NOV </v>
          </cell>
          <cell r="Q1384" t="str">
            <v/>
          </cell>
          <cell r="R1384">
            <v>0</v>
          </cell>
          <cell r="T1384">
            <v>0</v>
          </cell>
        </row>
        <row r="1385">
          <cell r="B1385" t="str">
            <v>PO-SOST-4C</v>
          </cell>
          <cell r="C1385" t="str">
            <v>Jozef Galdun</v>
          </cell>
          <cell r="D1385">
            <v>944245520</v>
          </cell>
          <cell r="E1385" t="str">
            <v>galdunj987@gmail.com</v>
          </cell>
          <cell r="F1385" t="str">
            <v>K</v>
          </cell>
          <cell r="G1385" t="str">
            <v/>
          </cell>
          <cell r="H1385">
            <v>45183</v>
          </cell>
          <cell r="I1385" t="str">
            <v>SEP</v>
          </cell>
          <cell r="J1385" t="str">
            <v>SEP</v>
          </cell>
          <cell r="K1385" t="str">
            <v>SEP</v>
          </cell>
          <cell r="M1385" t="str">
            <v>MSb</v>
          </cell>
          <cell r="Q1385" t="str">
            <v/>
          </cell>
          <cell r="R1385">
            <v>0</v>
          </cell>
          <cell r="T1385">
            <v>0</v>
          </cell>
        </row>
        <row r="1386">
          <cell r="B1386" t="str">
            <v>PO-SPSE-4A</v>
          </cell>
          <cell r="C1386" t="str">
            <v>Martin Sabolík</v>
          </cell>
          <cell r="D1386">
            <v>904509194</v>
          </cell>
          <cell r="E1386" t="str">
            <v>sabolikm@spse-po.sk</v>
          </cell>
          <cell r="F1386" t="str">
            <v>K</v>
          </cell>
          <cell r="G1386" t="str">
            <v>z</v>
          </cell>
          <cell r="H1386">
            <v>45222</v>
          </cell>
          <cell r="I1386" t="str">
            <v>OKT</v>
          </cell>
          <cell r="J1386" t="str">
            <v>AUG</v>
          </cell>
          <cell r="Q1386" t="str">
            <v/>
          </cell>
          <cell r="R1386">
            <v>0</v>
          </cell>
          <cell r="T1386">
            <v>0</v>
          </cell>
        </row>
        <row r="1387">
          <cell r="B1387" t="str">
            <v>PO-SPSS-4B</v>
          </cell>
          <cell r="C1387" t="str">
            <v>Vanesa Krivdová</v>
          </cell>
          <cell r="D1387">
            <v>944208690</v>
          </cell>
          <cell r="E1387" t="str">
            <v>photobywanes@gmail.com</v>
          </cell>
          <cell r="F1387" t="str">
            <v>K</v>
          </cell>
          <cell r="G1387" t="str">
            <v>z</v>
          </cell>
          <cell r="H1387">
            <v>45188</v>
          </cell>
          <cell r="I1387" t="str">
            <v>SEP</v>
          </cell>
          <cell r="J1387" t="str">
            <v>SEP</v>
          </cell>
          <cell r="M1387" t="str">
            <v>MSB</v>
          </cell>
          <cell r="Q1387" t="str">
            <v/>
          </cell>
          <cell r="R1387">
            <v>0</v>
          </cell>
          <cell r="T1387">
            <v>0</v>
          </cell>
        </row>
        <row r="1388">
          <cell r="B1388" t="str">
            <v>PO-SPSSTROJ-4C</v>
          </cell>
          <cell r="C1388" t="str">
            <v>Matej Wilga</v>
          </cell>
          <cell r="D1388">
            <v>950784270</v>
          </cell>
          <cell r="E1388" t="str">
            <v>matejwilga@gmail.com</v>
          </cell>
          <cell r="F1388" t="str">
            <v>K</v>
          </cell>
          <cell r="G1388" t="str">
            <v>z</v>
          </cell>
          <cell r="H1388">
            <v>44985</v>
          </cell>
          <cell r="I1388" t="str">
            <v>SEP</v>
          </cell>
          <cell r="J1388" t="str">
            <v>SEP</v>
          </cell>
          <cell r="K1388" t="str">
            <v>SEP</v>
          </cell>
          <cell r="M1388" t="str">
            <v>MSB</v>
          </cell>
          <cell r="Q1388" t="str">
            <v/>
          </cell>
          <cell r="R1388">
            <v>0</v>
          </cell>
          <cell r="T1388">
            <v>0</v>
          </cell>
        </row>
        <row r="1389">
          <cell r="B1389" t="str">
            <v>PO-SSLP-4B</v>
          </cell>
          <cell r="C1389" t="str">
            <v>Samuel Smolej</v>
          </cell>
          <cell r="D1389">
            <v>940515317</v>
          </cell>
          <cell r="E1389" t="str">
            <v xml:space="preserve">smolejsamuel@gmail.com </v>
          </cell>
          <cell r="F1389" t="str">
            <v>R</v>
          </cell>
          <cell r="G1389" t="str">
            <v>z</v>
          </cell>
          <cell r="H1389">
            <v>45196</v>
          </cell>
          <cell r="I1389" t="str">
            <v>SEP</v>
          </cell>
          <cell r="J1389" t="str">
            <v>SEP</v>
          </cell>
          <cell r="Q1389" t="str">
            <v/>
          </cell>
          <cell r="R1389">
            <v>0</v>
          </cell>
          <cell r="T1389">
            <v>0</v>
          </cell>
        </row>
        <row r="1390">
          <cell r="B1390" t="str">
            <v>PO-SSLP-4D</v>
          </cell>
          <cell r="C1390" t="str">
            <v>Jakub Vojtela</v>
          </cell>
          <cell r="D1390">
            <v>949349345</v>
          </cell>
          <cell r="E1390" t="str">
            <v>jakubvojtela20@gmail.com</v>
          </cell>
          <cell r="F1390" t="str">
            <v>R</v>
          </cell>
          <cell r="G1390" t="str">
            <v>z</v>
          </cell>
          <cell r="H1390">
            <v>44986</v>
          </cell>
          <cell r="I1390" t="str">
            <v>MAR</v>
          </cell>
          <cell r="J1390" t="str">
            <v>JUN</v>
          </cell>
          <cell r="M1390" t="str">
            <v>MSB</v>
          </cell>
          <cell r="N1390" t="str">
            <v>F_peto</v>
          </cell>
          <cell r="Q1390" t="str">
            <v/>
          </cell>
          <cell r="R1390">
            <v>0</v>
          </cell>
          <cell r="T1390">
            <v>0</v>
          </cell>
        </row>
        <row r="1391">
          <cell r="B1391" t="str">
            <v>PO-SSOS-2NA</v>
          </cell>
          <cell r="C1391" t="str">
            <v xml:space="preserve">dominika berecka </v>
          </cell>
          <cell r="D1391">
            <v>917629350</v>
          </cell>
          <cell r="E1391" t="str">
            <v>dominikaberecka@gmail.com</v>
          </cell>
          <cell r="F1391" t="str">
            <v/>
          </cell>
          <cell r="G1391" t="str">
            <v/>
          </cell>
          <cell r="H1391">
            <v>45227</v>
          </cell>
          <cell r="I1391" t="str">
            <v>OKT</v>
          </cell>
          <cell r="J1391" t="str">
            <v>SEP</v>
          </cell>
          <cell r="M1391" t="str">
            <v>MSB</v>
          </cell>
          <cell r="N1391" t="str">
            <v>F_peto</v>
          </cell>
          <cell r="Q1391" t="str">
            <v/>
          </cell>
          <cell r="R1391">
            <v>0</v>
          </cell>
          <cell r="T1391">
            <v>0</v>
          </cell>
        </row>
        <row r="1392">
          <cell r="B1392" t="str">
            <v>PO-SUV-4A</v>
          </cell>
          <cell r="C1392" t="str">
            <v>Barbora Pčolinská</v>
          </cell>
          <cell r="D1392">
            <v>944565530</v>
          </cell>
          <cell r="E1392" t="str">
            <v>bpcolinska@gmail.com</v>
          </cell>
          <cell r="F1392" t="str">
            <v>K</v>
          </cell>
          <cell r="G1392" t="str">
            <v>z</v>
          </cell>
          <cell r="H1392">
            <v>45217</v>
          </cell>
          <cell r="I1392" t="str">
            <v>OKT</v>
          </cell>
          <cell r="J1392" t="str">
            <v>MAR</v>
          </cell>
          <cell r="K1392" t="str">
            <v>MAR</v>
          </cell>
          <cell r="M1392" t="str">
            <v>SB B</v>
          </cell>
          <cell r="Q1392" t="str">
            <v/>
          </cell>
          <cell r="R1392">
            <v>0</v>
          </cell>
          <cell r="T1392">
            <v>0</v>
          </cell>
        </row>
        <row r="1393">
          <cell r="B1393" t="str">
            <v>PO-SUV-4A_2</v>
          </cell>
          <cell r="C1393" t="str">
            <v>Vladimíra Dimunová</v>
          </cell>
          <cell r="D1393">
            <v>917885723</v>
          </cell>
          <cell r="E1393" t="str">
            <v>vladkadimun1@gmail.com</v>
          </cell>
          <cell r="F1393" t="str">
            <v/>
          </cell>
          <cell r="G1393" t="str">
            <v/>
          </cell>
          <cell r="H1393">
            <v>45227</v>
          </cell>
          <cell r="I1393" t="str">
            <v>OKT</v>
          </cell>
          <cell r="Q1393" t="str">
            <v/>
          </cell>
          <cell r="R1393">
            <v>0</v>
          </cell>
          <cell r="T1393">
            <v>0</v>
          </cell>
        </row>
        <row r="1394">
          <cell r="B1394" t="str">
            <v>PO-SUV-4A_3</v>
          </cell>
          <cell r="C1394" t="str">
            <v>Natalia Korubová</v>
          </cell>
          <cell r="D1394">
            <v>944797225</v>
          </cell>
          <cell r="E1394" t="str">
            <v>nkorubova@gmail.com</v>
          </cell>
          <cell r="F1394" t="str">
            <v/>
          </cell>
          <cell r="G1394" t="str">
            <v/>
          </cell>
          <cell r="H1394">
            <v>45236</v>
          </cell>
          <cell r="I1394" t="str">
            <v>NOV</v>
          </cell>
          <cell r="Q1394" t="str">
            <v/>
          </cell>
          <cell r="R1394">
            <v>0</v>
          </cell>
          <cell r="T1394">
            <v>0</v>
          </cell>
        </row>
        <row r="1395">
          <cell r="B1395" t="str">
            <v>Podbr-SSOS-4B</v>
          </cell>
          <cell r="C1395" t="str">
            <v>Marek Pravotiak</v>
          </cell>
          <cell r="D1395">
            <v>907309345</v>
          </cell>
          <cell r="E1395" t="str">
            <v>mpravotiak5@gmail.com</v>
          </cell>
          <cell r="F1395" t="str">
            <v>K</v>
          </cell>
          <cell r="G1395" t="str">
            <v/>
          </cell>
          <cell r="Q1395" t="str">
            <v/>
          </cell>
          <cell r="R1395">
            <v>0</v>
          </cell>
          <cell r="T1395">
            <v>0</v>
          </cell>
        </row>
        <row r="1396">
          <cell r="B1396" t="str">
            <v>PP-GPDT-BS-5E (5r)</v>
          </cell>
          <cell r="C1396" t="str">
            <v>Ráchel Kulichová</v>
          </cell>
          <cell r="D1396">
            <v>917168120</v>
          </cell>
          <cell r="E1396" t="str">
            <v>rachelkulichova@gmail.com</v>
          </cell>
          <cell r="F1396" t="str">
            <v>K</v>
          </cell>
          <cell r="G1396" t="str">
            <v>z</v>
          </cell>
          <cell r="H1396">
            <v>44986</v>
          </cell>
          <cell r="I1396" t="str">
            <v>MAJ</v>
          </cell>
          <cell r="J1396" t="str">
            <v>JUN</v>
          </cell>
          <cell r="M1396" t="str">
            <v>MSB</v>
          </cell>
          <cell r="O1396" t="str">
            <v>2S</v>
          </cell>
          <cell r="Q1396" t="str">
            <v/>
          </cell>
          <cell r="R1396">
            <v>0</v>
          </cell>
          <cell r="T1396">
            <v>0</v>
          </cell>
        </row>
        <row r="1397">
          <cell r="B1397" t="str">
            <v>PP-HS-SOS-4B</v>
          </cell>
          <cell r="C1397" t="str">
            <v>Karolína Nastáleková</v>
          </cell>
          <cell r="D1397">
            <v>940271710</v>
          </cell>
          <cell r="E1397" t="str">
            <v>Knastalekova@gmail.com</v>
          </cell>
          <cell r="F1397" t="str">
            <v/>
          </cell>
          <cell r="G1397" t="str">
            <v>z</v>
          </cell>
          <cell r="H1397">
            <v>45177</v>
          </cell>
          <cell r="I1397" t="str">
            <v>SEP</v>
          </cell>
          <cell r="J1397" t="str">
            <v>SEP</v>
          </cell>
          <cell r="Q1397" t="str">
            <v/>
          </cell>
          <cell r="R1397">
            <v>0</v>
          </cell>
          <cell r="T1397">
            <v>0</v>
          </cell>
        </row>
        <row r="1398">
          <cell r="B1398" t="str">
            <v>PP-SOSE-4C</v>
          </cell>
          <cell r="C1398" t="str">
            <v>Kamil Špes</v>
          </cell>
          <cell r="D1398">
            <v>944756187</v>
          </cell>
          <cell r="E1398" t="str">
            <v>kamilspes@gmail.com</v>
          </cell>
          <cell r="F1398" t="str">
            <v>K</v>
          </cell>
          <cell r="G1398" t="str">
            <v/>
          </cell>
          <cell r="H1398">
            <v>45249</v>
          </cell>
          <cell r="I1398" t="str">
            <v>NOV</v>
          </cell>
          <cell r="Q1398" t="str">
            <v/>
          </cell>
          <cell r="R1398">
            <v>0</v>
          </cell>
          <cell r="T1398">
            <v>0</v>
          </cell>
        </row>
        <row r="1399">
          <cell r="B1399" t="str">
            <v>PP-SPS-4EA</v>
          </cell>
          <cell r="C1399" t="str">
            <v>Filip Maličký</v>
          </cell>
          <cell r="D1399">
            <v>917331967</v>
          </cell>
          <cell r="E1399" t="str">
            <v>malickyfilip@gmail.com</v>
          </cell>
          <cell r="F1399" t="str">
            <v>K</v>
          </cell>
          <cell r="G1399" t="str">
            <v/>
          </cell>
          <cell r="J1399" t="str">
            <v>OKT</v>
          </cell>
          <cell r="Q1399" t="str">
            <v/>
          </cell>
          <cell r="R1399">
            <v>0</v>
          </cell>
          <cell r="T1399">
            <v>0</v>
          </cell>
        </row>
        <row r="1400">
          <cell r="B1400" t="str">
            <v>PP-SSOS-4E</v>
          </cell>
          <cell r="C1400" t="str">
            <v>Peter Fajtl</v>
          </cell>
          <cell r="D1400">
            <v>944033330</v>
          </cell>
          <cell r="E1400" t="str">
            <v>peterfajtl@icloud.com</v>
          </cell>
          <cell r="F1400" t="str">
            <v>K</v>
          </cell>
          <cell r="G1400" t="str">
            <v/>
          </cell>
          <cell r="H1400">
            <v>45203</v>
          </cell>
          <cell r="I1400" t="str">
            <v>OKT</v>
          </cell>
          <cell r="Q1400" t="str">
            <v/>
          </cell>
          <cell r="R1400">
            <v>0</v>
          </cell>
          <cell r="T1400">
            <v>0</v>
          </cell>
        </row>
        <row r="1401">
          <cell r="B1401" t="str">
            <v>Pruske-SOS-4A</v>
          </cell>
          <cell r="C1401" t="str">
            <v>Katarína Hudáková</v>
          </cell>
          <cell r="D1401">
            <v>940652633</v>
          </cell>
          <cell r="E1401" t="str">
            <v>hudakovakatka6@gmail.com</v>
          </cell>
          <cell r="F1401" t="str">
            <v>K</v>
          </cell>
          <cell r="G1401" t="str">
            <v>z</v>
          </cell>
          <cell r="H1401">
            <v>45194</v>
          </cell>
          <cell r="I1401" t="str">
            <v>SEP</v>
          </cell>
          <cell r="J1401" t="str">
            <v>SEP</v>
          </cell>
          <cell r="Q1401" t="str">
            <v/>
          </cell>
          <cell r="R1401">
            <v>0</v>
          </cell>
          <cell r="T1401">
            <v>0</v>
          </cell>
        </row>
        <row r="1402">
          <cell r="B1402" t="str">
            <v>PU-SOSIK-4B</v>
          </cell>
          <cell r="C1402" t="str">
            <v xml:space="preserve">Slávka Lišaniková </v>
          </cell>
          <cell r="D1402">
            <v>948491970</v>
          </cell>
          <cell r="E1402" t="str">
            <v>slavka.lisanikova@gmail.com</v>
          </cell>
          <cell r="F1402" t="str">
            <v>K</v>
          </cell>
          <cell r="G1402" t="str">
            <v/>
          </cell>
          <cell r="J1402" t="str">
            <v>NOV</v>
          </cell>
          <cell r="Q1402" t="str">
            <v/>
          </cell>
          <cell r="R1402">
            <v>0</v>
          </cell>
          <cell r="T1402">
            <v>0</v>
          </cell>
        </row>
        <row r="1403">
          <cell r="B1403" t="str">
            <v>RA-SSOS-4C</v>
          </cell>
          <cell r="C1403" t="str">
            <v>Anetta Laciaková</v>
          </cell>
          <cell r="D1403">
            <v>918659643</v>
          </cell>
          <cell r="E1403" t="str">
            <v>anettalaciakova18@gmail.com</v>
          </cell>
          <cell r="F1403" t="str">
            <v/>
          </cell>
          <cell r="G1403" t="str">
            <v>z</v>
          </cell>
          <cell r="H1403">
            <v>45195</v>
          </cell>
          <cell r="I1403" t="str">
            <v>SEP</v>
          </cell>
          <cell r="J1403" t="str">
            <v>OKT</v>
          </cell>
          <cell r="M1403" t="str">
            <v>MSB</v>
          </cell>
          <cell r="Q1403" t="str">
            <v/>
          </cell>
          <cell r="R1403">
            <v>0</v>
          </cell>
          <cell r="T1403">
            <v>0</v>
          </cell>
        </row>
        <row r="1404">
          <cell r="B1404" t="str">
            <v>RK-GSA-4A</v>
          </cell>
          <cell r="C1404" t="str">
            <v>Oliver Hollý</v>
          </cell>
          <cell r="D1404">
            <v>948059646</v>
          </cell>
          <cell r="E1404" t="str">
            <v>oholly855@gmail.com</v>
          </cell>
          <cell r="F1404" t="str">
            <v>K</v>
          </cell>
          <cell r="G1404" t="str">
            <v>z</v>
          </cell>
          <cell r="H1404">
            <v>44965</v>
          </cell>
          <cell r="I1404" t="str">
            <v>Maj</v>
          </cell>
          <cell r="J1404" t="str">
            <v>APR</v>
          </cell>
          <cell r="K1404" t="str">
            <v>APR</v>
          </cell>
          <cell r="Q1404" t="str">
            <v/>
          </cell>
          <cell r="R1404">
            <v>0</v>
          </cell>
          <cell r="T1404">
            <v>0</v>
          </cell>
        </row>
        <row r="1405">
          <cell r="B1405" t="str">
            <v>RK-GSA-4B</v>
          </cell>
          <cell r="C1405" t="str">
            <v>Terézia Kútna</v>
          </cell>
          <cell r="D1405">
            <v>949457271</v>
          </cell>
          <cell r="E1405" t="str">
            <v>tkutna@gmail.com</v>
          </cell>
          <cell r="F1405" t="str">
            <v>K</v>
          </cell>
          <cell r="G1405" t="str">
            <v>z</v>
          </cell>
          <cell r="H1405">
            <v>44963</v>
          </cell>
          <cell r="I1405" t="str">
            <v>APR</v>
          </cell>
          <cell r="J1405" t="str">
            <v>MAJ</v>
          </cell>
          <cell r="K1405" t="str">
            <v>APR</v>
          </cell>
          <cell r="M1405" t="str">
            <v>SB B</v>
          </cell>
          <cell r="O1405" t="str">
            <v>PD</v>
          </cell>
          <cell r="Q1405" t="str">
            <v/>
          </cell>
          <cell r="R1405">
            <v>0</v>
          </cell>
          <cell r="T1405">
            <v>0</v>
          </cell>
        </row>
        <row r="1406">
          <cell r="B1406" t="str">
            <v>RK-GYM-4A</v>
          </cell>
          <cell r="C1406" t="str">
            <v>Viktória Kohútová</v>
          </cell>
          <cell r="D1406">
            <v>918316472</v>
          </cell>
          <cell r="E1406" t="str">
            <v>kohutova.viki@gmail.com</v>
          </cell>
          <cell r="F1406" t="str">
            <v>K</v>
          </cell>
          <cell r="G1406" t="str">
            <v>z</v>
          </cell>
          <cell r="H1406">
            <v>44967</v>
          </cell>
          <cell r="I1406" t="str">
            <v>MAJ</v>
          </cell>
          <cell r="J1406" t="str">
            <v>JUN</v>
          </cell>
          <cell r="K1406" t="str">
            <v>MAJ</v>
          </cell>
          <cell r="M1406" t="str">
            <v>MSB</v>
          </cell>
          <cell r="O1406" t="str">
            <v>PD</v>
          </cell>
          <cell r="Q1406" t="str">
            <v/>
          </cell>
          <cell r="R1406">
            <v>0</v>
          </cell>
          <cell r="T1406">
            <v>0</v>
          </cell>
        </row>
        <row r="1407">
          <cell r="B1407" t="str">
            <v>RK-GYM-4B</v>
          </cell>
          <cell r="C1407" t="str">
            <v>Valentína Rassu</v>
          </cell>
          <cell r="D1407">
            <v>907404855</v>
          </cell>
          <cell r="E1407" t="str">
            <v>valentina.rassu25@gmail.com</v>
          </cell>
          <cell r="F1407" t="str">
            <v>K</v>
          </cell>
          <cell r="G1407" t="str">
            <v/>
          </cell>
          <cell r="H1407" t="str">
            <v>nechcu O</v>
          </cell>
          <cell r="I1407" t="str">
            <v>=</v>
          </cell>
          <cell r="J1407" t="str">
            <v>JUN</v>
          </cell>
          <cell r="K1407" t="str">
            <v>MAJ</v>
          </cell>
          <cell r="Q1407" t="str">
            <v/>
          </cell>
          <cell r="R1407">
            <v>0</v>
          </cell>
          <cell r="T1407">
            <v>0</v>
          </cell>
        </row>
        <row r="1408">
          <cell r="B1408" t="str">
            <v>RK-GYM-OKT</v>
          </cell>
          <cell r="C1408" t="str">
            <v>Sára Csiffaryová</v>
          </cell>
          <cell r="D1408">
            <v>911075846</v>
          </cell>
          <cell r="E1408" t="str">
            <v>csiffaryovasara@gmail.com</v>
          </cell>
          <cell r="F1408" t="str">
            <v>K</v>
          </cell>
          <cell r="G1408" t="str">
            <v>z</v>
          </cell>
          <cell r="H1408">
            <v>44960</v>
          </cell>
          <cell r="I1408" t="str">
            <v>JUN</v>
          </cell>
          <cell r="J1408" t="str">
            <v>JUL</v>
          </cell>
          <cell r="K1408" t="str">
            <v>JUN</v>
          </cell>
          <cell r="Q1408" t="str">
            <v/>
          </cell>
          <cell r="R1408">
            <v>0</v>
          </cell>
          <cell r="T1408">
            <v>0</v>
          </cell>
        </row>
        <row r="1409">
          <cell r="B1409" t="str">
            <v>RK-OA-4B</v>
          </cell>
          <cell r="C1409" t="str">
            <v>Natália Klačková</v>
          </cell>
          <cell r="D1409">
            <v>904688975</v>
          </cell>
          <cell r="E1409" t="str">
            <v>nataliaklackova@gmail.com</v>
          </cell>
          <cell r="F1409" t="str">
            <v>K</v>
          </cell>
          <cell r="G1409" t="str">
            <v>z</v>
          </cell>
          <cell r="H1409">
            <v>44964</v>
          </cell>
          <cell r="I1409" t="str">
            <v>MAR</v>
          </cell>
          <cell r="J1409" t="str">
            <v>MAR</v>
          </cell>
          <cell r="K1409" t="str">
            <v>MAR</v>
          </cell>
          <cell r="M1409" t="str">
            <v>MSB</v>
          </cell>
          <cell r="O1409" t="str">
            <v>2S</v>
          </cell>
          <cell r="Q1409" t="str">
            <v/>
          </cell>
          <cell r="R1409">
            <v>0</v>
          </cell>
          <cell r="T1409">
            <v>0</v>
          </cell>
        </row>
        <row r="1410">
          <cell r="B1410" t="str">
            <v>RK-OAS-2H (NŠ)</v>
          </cell>
          <cell r="C1410" t="str">
            <v>Sofia Hrčková</v>
          </cell>
          <cell r="D1410">
            <v>904688962</v>
          </cell>
          <cell r="E1410" t="str">
            <v>sofia.hrckova@gmail.com</v>
          </cell>
          <cell r="F1410" t="str">
            <v/>
          </cell>
          <cell r="G1410" t="str">
            <v>z</v>
          </cell>
          <cell r="I1410" t="str">
            <v>APR</v>
          </cell>
          <cell r="J1410" t="str">
            <v>MAJ</v>
          </cell>
          <cell r="K1410" t="str">
            <v>APR</v>
          </cell>
          <cell r="Q1410" t="str">
            <v/>
          </cell>
          <cell r="R1410">
            <v>0</v>
          </cell>
          <cell r="T1410">
            <v>0</v>
          </cell>
        </row>
        <row r="1411">
          <cell r="B1411" t="str">
            <v>RK-OAS-4B</v>
          </cell>
          <cell r="C1411" t="str">
            <v>Lenka Hanesová</v>
          </cell>
          <cell r="D1411">
            <v>950584563</v>
          </cell>
          <cell r="E1411" t="str">
            <v>hanesova13@gmail.com</v>
          </cell>
          <cell r="F1411" t="str">
            <v>K</v>
          </cell>
          <cell r="G1411" t="str">
            <v/>
          </cell>
          <cell r="H1411">
            <v>44965</v>
          </cell>
          <cell r="I1411" t="str">
            <v>JUN</v>
          </cell>
          <cell r="J1411" t="str">
            <v>SEP</v>
          </cell>
          <cell r="K1411" t="str">
            <v>OKT</v>
          </cell>
          <cell r="Q1411" t="str">
            <v/>
          </cell>
          <cell r="R1411">
            <v>0</v>
          </cell>
          <cell r="T1411">
            <v>0</v>
          </cell>
        </row>
        <row r="1412">
          <cell r="B1412" t="str">
            <v>RK-OAS-5A (5r)</v>
          </cell>
          <cell r="C1412" t="str">
            <v>Simona Feriančíková</v>
          </cell>
          <cell r="D1412">
            <v>918441679</v>
          </cell>
          <cell r="E1412" t="str">
            <v>feriancikovasimona13@gmail.com</v>
          </cell>
          <cell r="F1412" t="str">
            <v>K</v>
          </cell>
          <cell r="G1412" t="str">
            <v/>
          </cell>
          <cell r="H1412" t="str">
            <v>18.10.203</v>
          </cell>
          <cell r="I1412" t="str">
            <v>OKT</v>
          </cell>
          <cell r="J1412" t="str">
            <v>OKT</v>
          </cell>
          <cell r="K1412" t="str">
            <v>OKT</v>
          </cell>
          <cell r="Q1412" t="str">
            <v/>
          </cell>
          <cell r="R1412">
            <v>0</v>
          </cell>
          <cell r="T1412">
            <v>0</v>
          </cell>
        </row>
        <row r="1413">
          <cell r="B1413" t="str">
            <v>RK-SOSPOL-4B</v>
          </cell>
          <cell r="C1413" t="str">
            <v>Matej Turčan</v>
          </cell>
          <cell r="D1413">
            <v>908064137</v>
          </cell>
          <cell r="E1413" t="str">
            <v>turcan.matej04@gmail.com</v>
          </cell>
          <cell r="F1413" t="str">
            <v>K</v>
          </cell>
          <cell r="G1413" t="str">
            <v>z</v>
          </cell>
          <cell r="H1413">
            <v>44967</v>
          </cell>
          <cell r="I1413" t="str">
            <v>MAR</v>
          </cell>
          <cell r="J1413" t="str">
            <v>MAR</v>
          </cell>
          <cell r="M1413" t="str">
            <v>MSB</v>
          </cell>
          <cell r="Q1413" t="str">
            <v/>
          </cell>
          <cell r="R1413">
            <v>0</v>
          </cell>
          <cell r="T1413">
            <v>0</v>
          </cell>
        </row>
        <row r="1414">
          <cell r="B1414" t="str">
            <v>RS-GIK-4C</v>
          </cell>
          <cell r="C1414" t="str">
            <v>Bianka Szabóová</v>
          </cell>
          <cell r="D1414">
            <v>917114384</v>
          </cell>
          <cell r="E1414" t="str">
            <v>biankasz99@gmail.com</v>
          </cell>
          <cell r="F1414" t="str">
            <v>K</v>
          </cell>
          <cell r="G1414" t="str">
            <v>z</v>
          </cell>
          <cell r="H1414">
            <v>44979</v>
          </cell>
          <cell r="I1414" t="str">
            <v>MAR</v>
          </cell>
          <cell r="J1414" t="str">
            <v>APR</v>
          </cell>
          <cell r="Q1414" t="str">
            <v/>
          </cell>
          <cell r="R1414">
            <v>0</v>
          </cell>
          <cell r="T1414">
            <v>0</v>
          </cell>
        </row>
        <row r="1415">
          <cell r="B1415" t="str">
            <v>RS-OAS-2S</v>
          </cell>
          <cell r="C1415" t="str">
            <v>Veronika Jamborová</v>
          </cell>
          <cell r="D1415" t="str">
            <v>0911 - 226 161</v>
          </cell>
          <cell r="E1415" t="str">
            <v>veronikajamborova222@gmail.com</v>
          </cell>
          <cell r="F1415" t="str">
            <v/>
          </cell>
          <cell r="G1415" t="str">
            <v/>
          </cell>
          <cell r="H1415">
            <v>45230</v>
          </cell>
          <cell r="I1415" t="str">
            <v>OKT</v>
          </cell>
          <cell r="J1415" t="str">
            <v xml:space="preserve">NOV </v>
          </cell>
          <cell r="Q1415" t="str">
            <v/>
          </cell>
          <cell r="R1415">
            <v>0</v>
          </cell>
          <cell r="T1415">
            <v>0</v>
          </cell>
        </row>
        <row r="1416">
          <cell r="B1416" t="str">
            <v>RS-SSOS-5H (5r)</v>
          </cell>
          <cell r="C1416" t="str">
            <v>Lóránt Fazekš</v>
          </cell>
          <cell r="D1416">
            <v>951305687</v>
          </cell>
          <cell r="E1416" t="str">
            <v>lorantf141@gmail.com</v>
          </cell>
          <cell r="F1416" t="str">
            <v>K</v>
          </cell>
          <cell r="G1416" t="str">
            <v>z</v>
          </cell>
          <cell r="H1416">
            <v>44979</v>
          </cell>
          <cell r="I1416" t="str">
            <v>FEB</v>
          </cell>
          <cell r="J1416" t="str">
            <v>MAR</v>
          </cell>
          <cell r="Q1416" t="str">
            <v/>
          </cell>
          <cell r="R1416">
            <v>0</v>
          </cell>
          <cell r="T1416">
            <v>0</v>
          </cell>
        </row>
        <row r="1417">
          <cell r="B1417" t="str">
            <v>RV-GYM-4A</v>
          </cell>
          <cell r="C1417" t="str">
            <v>Ema Kesiová</v>
          </cell>
          <cell r="D1417">
            <v>904652989</v>
          </cell>
          <cell r="E1417" t="str">
            <v>emakesiova@gmail.com</v>
          </cell>
          <cell r="F1417" t="str">
            <v>K</v>
          </cell>
          <cell r="G1417" t="str">
            <v/>
          </cell>
          <cell r="J1417" t="str">
            <v>SEP</v>
          </cell>
          <cell r="Q1417" t="str">
            <v/>
          </cell>
          <cell r="R1417">
            <v>0</v>
          </cell>
          <cell r="T1417">
            <v>0</v>
          </cell>
        </row>
        <row r="1418">
          <cell r="B1418" t="str">
            <v>RV-GYM-5B (5r)</v>
          </cell>
          <cell r="C1418" t="str">
            <v>Janka Palečková</v>
          </cell>
          <cell r="D1418">
            <v>907429879</v>
          </cell>
          <cell r="E1418" t="str">
            <v>jankapaleckova6@gmail.com</v>
          </cell>
          <cell r="F1418" t="str">
            <v>K</v>
          </cell>
          <cell r="G1418" t="str">
            <v/>
          </cell>
          <cell r="J1418" t="str">
            <v>MAR</v>
          </cell>
          <cell r="K1418" t="str">
            <v>FEB</v>
          </cell>
          <cell r="Q1418" t="str">
            <v/>
          </cell>
          <cell r="R1418">
            <v>0</v>
          </cell>
          <cell r="T1418">
            <v>0</v>
          </cell>
        </row>
        <row r="1419">
          <cell r="B1419" t="str">
            <v>RV-GYM-OKT</v>
          </cell>
          <cell r="C1419" t="str">
            <v>Vanessa Váradyová</v>
          </cell>
          <cell r="D1419">
            <v>944901005</v>
          </cell>
          <cell r="E1419" t="str">
            <v>vanessa.varadyova1@gmail.com</v>
          </cell>
          <cell r="F1419" t="str">
            <v>K</v>
          </cell>
          <cell r="G1419" t="str">
            <v/>
          </cell>
          <cell r="I1419" t="str">
            <v>=</v>
          </cell>
          <cell r="J1419" t="str">
            <v>OKT</v>
          </cell>
          <cell r="K1419" t="str">
            <v>OKT</v>
          </cell>
          <cell r="Q1419" t="str">
            <v/>
          </cell>
          <cell r="R1419">
            <v>0</v>
          </cell>
          <cell r="T1419">
            <v>0</v>
          </cell>
        </row>
        <row r="1420">
          <cell r="B1420" t="str">
            <v>RV-OAS-4A</v>
          </cell>
          <cell r="C1420" t="str">
            <v>Martina Brindzová</v>
          </cell>
          <cell r="D1420">
            <v>940247664</v>
          </cell>
          <cell r="E1420" t="str">
            <v>martinabrindzova02@gmail.com</v>
          </cell>
          <cell r="F1420" t="str">
            <v>K</v>
          </cell>
          <cell r="G1420" t="str">
            <v>z</v>
          </cell>
          <cell r="I1420" t="str">
            <v>MAJ</v>
          </cell>
          <cell r="J1420" t="str">
            <v>JUN</v>
          </cell>
          <cell r="M1420" t="str">
            <v>MSb</v>
          </cell>
          <cell r="O1420" t="str">
            <v>PD</v>
          </cell>
          <cell r="Q1420" t="str">
            <v/>
          </cell>
          <cell r="R1420">
            <v>0</v>
          </cell>
          <cell r="T1420">
            <v>0</v>
          </cell>
        </row>
        <row r="1421">
          <cell r="B1421" t="str">
            <v>RV-SOST-4A</v>
          </cell>
          <cell r="C1421" t="str">
            <v>Lucia Mihinová</v>
          </cell>
          <cell r="D1421">
            <v>907951770</v>
          </cell>
          <cell r="E1421" t="str">
            <v>lmihinova@gmail.com</v>
          </cell>
          <cell r="F1421" t="str">
            <v>R</v>
          </cell>
          <cell r="G1421" t="str">
            <v/>
          </cell>
          <cell r="J1421" t="str">
            <v>SEP</v>
          </cell>
          <cell r="Q1421" t="str">
            <v/>
          </cell>
          <cell r="R1421">
            <v>0</v>
          </cell>
          <cell r="T1421">
            <v>0</v>
          </cell>
        </row>
        <row r="1422">
          <cell r="B1422" t="str">
            <v>RV-SZS-4A</v>
          </cell>
          <cell r="C1422" t="str">
            <v>Kristína Pešková</v>
          </cell>
          <cell r="D1422">
            <v>940302533</v>
          </cell>
          <cell r="E1422" t="str">
            <v>badzoj60@gmail.com</v>
          </cell>
          <cell r="F1422" t="str">
            <v>R</v>
          </cell>
          <cell r="G1422" t="str">
            <v/>
          </cell>
          <cell r="H1422">
            <v>45007</v>
          </cell>
          <cell r="I1422" t="str">
            <v>=</v>
          </cell>
          <cell r="J1422" t="str">
            <v>APR</v>
          </cell>
          <cell r="K1422" t="str">
            <v>APR</v>
          </cell>
          <cell r="Q1422" t="str">
            <v/>
          </cell>
          <cell r="R1422">
            <v>0</v>
          </cell>
          <cell r="T1422">
            <v>0</v>
          </cell>
        </row>
        <row r="1423">
          <cell r="B1423" t="str">
            <v>SA-SS-4MES</v>
          </cell>
          <cell r="C1423" t="str">
            <v>Bálint Gyepes</v>
          </cell>
          <cell r="D1423">
            <v>944480313</v>
          </cell>
          <cell r="E1423" t="str">
            <v>balintgyepes87@gmail.com</v>
          </cell>
          <cell r="F1423" t="str">
            <v>K</v>
          </cell>
          <cell r="G1423" t="str">
            <v>z</v>
          </cell>
          <cell r="H1423">
            <v>45009</v>
          </cell>
          <cell r="I1423" t="str">
            <v>MAR</v>
          </cell>
          <cell r="J1423" t="str">
            <v>MAj</v>
          </cell>
          <cell r="M1423" t="str">
            <v>SB A</v>
          </cell>
          <cell r="Q1423" t="str">
            <v/>
          </cell>
          <cell r="R1423">
            <v>0</v>
          </cell>
          <cell r="T1423">
            <v>0</v>
          </cell>
        </row>
        <row r="1424">
          <cell r="B1424" t="str">
            <v>Sahy-CG-4G</v>
          </cell>
          <cell r="C1424" t="str">
            <v>Katarína Bolgárová</v>
          </cell>
          <cell r="D1424">
            <v>907527904</v>
          </cell>
          <cell r="E1424" t="str">
            <v>bolgkat@gmail.com</v>
          </cell>
          <cell r="F1424" t="str">
            <v/>
          </cell>
          <cell r="G1424" t="str">
            <v>z</v>
          </cell>
          <cell r="H1424">
            <v>45097</v>
          </cell>
          <cell r="I1424" t="str">
            <v>JUN</v>
          </cell>
          <cell r="Q1424" t="str">
            <v/>
          </cell>
          <cell r="R1424">
            <v>0</v>
          </cell>
          <cell r="T1424">
            <v>0</v>
          </cell>
        </row>
        <row r="1425">
          <cell r="B1425" t="str">
            <v>Sahy-GVJM-4A</v>
          </cell>
          <cell r="C1425" t="str">
            <v>Katarína Straňáková</v>
          </cell>
          <cell r="D1425">
            <v>904809709</v>
          </cell>
          <cell r="E1425" t="str">
            <v>kati.stranak@gmail.com</v>
          </cell>
          <cell r="F1425" t="str">
            <v>K</v>
          </cell>
          <cell r="G1425" t="str">
            <v>z</v>
          </cell>
          <cell r="H1425">
            <v>45001</v>
          </cell>
          <cell r="I1425" t="str">
            <v>MAJ</v>
          </cell>
          <cell r="J1425" t="str">
            <v>=</v>
          </cell>
          <cell r="K1425" t="str">
            <v>JUN</v>
          </cell>
          <cell r="M1425" t="str">
            <v>MSB</v>
          </cell>
          <cell r="Q1425" t="str">
            <v/>
          </cell>
          <cell r="R1425">
            <v>0</v>
          </cell>
          <cell r="T1425">
            <v>0</v>
          </cell>
        </row>
        <row r="1426">
          <cell r="B1426" t="str">
            <v>Sahy-GVJM-4A_stuzky</v>
          </cell>
          <cell r="C1426" t="str">
            <v>Noémi Petrezsil</v>
          </cell>
          <cell r="D1426">
            <v>918377562</v>
          </cell>
          <cell r="E1426" t="str">
            <v>forro.noemi@gmail.com</v>
          </cell>
          <cell r="F1426" t="str">
            <v/>
          </cell>
          <cell r="G1426" t="str">
            <v/>
          </cell>
          <cell r="J1426" t="str">
            <v>SEP</v>
          </cell>
          <cell r="Q1426" t="str">
            <v/>
          </cell>
          <cell r="R1426">
            <v>0</v>
          </cell>
          <cell r="T1426">
            <v>0</v>
          </cell>
        </row>
        <row r="1427">
          <cell r="B1427" t="str">
            <v>Sahy-GYM-5B (5r)</v>
          </cell>
          <cell r="C1427" t="str">
            <v>Dávid Lednický</v>
          </cell>
          <cell r="D1427">
            <v>903389204</v>
          </cell>
          <cell r="E1427" t="str">
            <v>sparkfirma@gmail.com</v>
          </cell>
          <cell r="F1427" t="str">
            <v/>
          </cell>
          <cell r="G1427" t="str">
            <v>z</v>
          </cell>
          <cell r="I1427" t="str">
            <v>MAJ</v>
          </cell>
          <cell r="J1427" t="str">
            <v>=</v>
          </cell>
          <cell r="Q1427" t="str">
            <v/>
          </cell>
          <cell r="R1427">
            <v>0</v>
          </cell>
          <cell r="T1427">
            <v>0</v>
          </cell>
        </row>
        <row r="1428">
          <cell r="B1428" t="str">
            <v>Sahy-SOSTaS-2S</v>
          </cell>
          <cell r="C1428" t="str">
            <v>Iveta Mátéová</v>
          </cell>
          <cell r="D1428">
            <v>905815982</v>
          </cell>
          <cell r="E1428" t="str">
            <v>mateivett@azet.sk</v>
          </cell>
          <cell r="F1428" t="str">
            <v/>
          </cell>
          <cell r="G1428" t="str">
            <v>z</v>
          </cell>
          <cell r="H1428">
            <v>45224</v>
          </cell>
          <cell r="I1428" t="str">
            <v>OKT</v>
          </cell>
          <cell r="Q1428" t="str">
            <v/>
          </cell>
          <cell r="R1428">
            <v>0</v>
          </cell>
          <cell r="T1428">
            <v>0</v>
          </cell>
        </row>
        <row r="1429">
          <cell r="B1429" t="str">
            <v>Samorin-GYM-4A (MAD)</v>
          </cell>
          <cell r="C1429" t="str">
            <v>Bianka Kolárovská</v>
          </cell>
          <cell r="D1429">
            <v>910343530</v>
          </cell>
          <cell r="E1429" t="str">
            <v>kol.bibi2005@gmail.com</v>
          </cell>
          <cell r="F1429" t="str">
            <v/>
          </cell>
          <cell r="G1429" t="str">
            <v/>
          </cell>
          <cell r="J1429" t="str">
            <v>MAJ</v>
          </cell>
          <cell r="Q1429" t="str">
            <v/>
          </cell>
          <cell r="R1429">
            <v>0</v>
          </cell>
          <cell r="T1429">
            <v>0</v>
          </cell>
        </row>
        <row r="1430">
          <cell r="B1430" t="str">
            <v>Samorin-SHA-5A (5r)</v>
          </cell>
          <cell r="C1430" t="str">
            <v>Michaela Jávorková</v>
          </cell>
          <cell r="D1430">
            <v>903934133</v>
          </cell>
          <cell r="E1430" t="str">
            <v xml:space="preserve">misickajavorkova1111@gmail.com </v>
          </cell>
          <cell r="F1430" t="str">
            <v/>
          </cell>
          <cell r="G1430" t="str">
            <v/>
          </cell>
          <cell r="H1430">
            <v>45173</v>
          </cell>
          <cell r="I1430" t="str">
            <v>SEP</v>
          </cell>
          <cell r="M1430" t="str">
            <v>MSB</v>
          </cell>
          <cell r="Q1430" t="str">
            <v/>
          </cell>
          <cell r="R1430">
            <v>0</v>
          </cell>
          <cell r="T1430">
            <v>0</v>
          </cell>
        </row>
        <row r="1431">
          <cell r="B1431" t="str">
            <v>Samorin-SSOS-4B</v>
          </cell>
          <cell r="C1431" t="str">
            <v>Viviern Czanik</v>
          </cell>
          <cell r="D1431">
            <v>904236111</v>
          </cell>
          <cell r="E1431" t="str">
            <v>vivien.czanik@gmail.com</v>
          </cell>
          <cell r="F1431" t="str">
            <v>K</v>
          </cell>
          <cell r="G1431" t="str">
            <v/>
          </cell>
          <cell r="H1431">
            <v>45225</v>
          </cell>
          <cell r="I1431" t="str">
            <v>OKT</v>
          </cell>
          <cell r="J1431" t="str">
            <v>=</v>
          </cell>
          <cell r="Q1431" t="str">
            <v/>
          </cell>
          <cell r="R1431">
            <v>0</v>
          </cell>
          <cell r="T1431">
            <v>0</v>
          </cell>
        </row>
        <row r="1432">
          <cell r="B1432" t="str">
            <v>SB-SS-4MEO</v>
          </cell>
          <cell r="C1432" t="str">
            <v>Ing. Angelika Marcinková</v>
          </cell>
          <cell r="D1432">
            <v>907150511</v>
          </cell>
          <cell r="E1432" t="str">
            <v>angiew@centrum.sk</v>
          </cell>
          <cell r="F1432" t="str">
            <v/>
          </cell>
          <cell r="G1432" t="str">
            <v>z</v>
          </cell>
          <cell r="H1432">
            <v>44981</v>
          </cell>
          <cell r="I1432" t="str">
            <v>MAJ</v>
          </cell>
          <cell r="J1432" t="str">
            <v>SEP</v>
          </cell>
          <cell r="Q1432" t="str">
            <v/>
          </cell>
          <cell r="R1432">
            <v>0</v>
          </cell>
          <cell r="T1432">
            <v>0</v>
          </cell>
        </row>
        <row r="1433">
          <cell r="B1433" t="str">
            <v>SC-GYM-OKT</v>
          </cell>
          <cell r="C1433" t="str">
            <v>Petra Blahutová</v>
          </cell>
          <cell r="D1433">
            <v>910115373</v>
          </cell>
          <cell r="E1433" t="str">
            <v>petablahutova@gmail.com</v>
          </cell>
          <cell r="F1433" t="str">
            <v>K</v>
          </cell>
          <cell r="G1433" t="str">
            <v/>
          </cell>
          <cell r="J1433" t="str">
            <v>AUG</v>
          </cell>
          <cell r="K1433" t="str">
            <v>AUG</v>
          </cell>
          <cell r="Q1433" t="str">
            <v/>
          </cell>
          <cell r="R1433">
            <v>0</v>
          </cell>
          <cell r="T1433">
            <v>0</v>
          </cell>
        </row>
        <row r="1434">
          <cell r="B1434" t="str">
            <v>SE-GYM-OKT</v>
          </cell>
          <cell r="C1434" t="str">
            <v>Petra Simonová</v>
          </cell>
          <cell r="D1434">
            <v>908533202</v>
          </cell>
          <cell r="E1434" t="str">
            <v>simon.petra.simonova@gmail.com</v>
          </cell>
          <cell r="F1434" t="str">
            <v>K</v>
          </cell>
          <cell r="G1434" t="str">
            <v>z</v>
          </cell>
          <cell r="H1434">
            <v>44973</v>
          </cell>
          <cell r="I1434" t="str">
            <v>JUN</v>
          </cell>
          <cell r="J1434" t="str">
            <v>JUL</v>
          </cell>
          <cell r="K1434" t="str">
            <v>JUN</v>
          </cell>
          <cell r="Q1434" t="str">
            <v/>
          </cell>
          <cell r="R1434">
            <v>0</v>
          </cell>
          <cell r="T1434">
            <v>0</v>
          </cell>
        </row>
        <row r="1435">
          <cell r="B1435" t="str">
            <v>SE-SOS-4B</v>
          </cell>
          <cell r="C1435" t="str">
            <v>Veronika Šuchtová</v>
          </cell>
          <cell r="D1435">
            <v>944486996</v>
          </cell>
          <cell r="E1435" t="str">
            <v>veronikasuchtova008@gmail.com</v>
          </cell>
          <cell r="F1435" t="str">
            <v/>
          </cell>
          <cell r="G1435" t="str">
            <v/>
          </cell>
          <cell r="H1435">
            <v>45232</v>
          </cell>
          <cell r="I1435" t="str">
            <v>NOV</v>
          </cell>
          <cell r="J1435" t="str">
            <v>OKT</v>
          </cell>
          <cell r="Q1435" t="str">
            <v/>
          </cell>
          <cell r="R1435">
            <v>0</v>
          </cell>
          <cell r="T1435">
            <v>0</v>
          </cell>
        </row>
        <row r="1436">
          <cell r="B1436" t="str">
            <v>Sered-GYM-4A</v>
          </cell>
          <cell r="C1436" t="str">
            <v>Kristína Vašková</v>
          </cell>
          <cell r="D1436">
            <v>949842555</v>
          </cell>
          <cell r="E1436" t="str">
            <v>kristina.vaskoova@gmail.com</v>
          </cell>
          <cell r="F1436" t="str">
            <v>K</v>
          </cell>
          <cell r="G1436" t="str">
            <v>z</v>
          </cell>
          <cell r="H1436">
            <v>44991</v>
          </cell>
          <cell r="I1436" t="str">
            <v>APR</v>
          </cell>
          <cell r="J1436" t="str">
            <v>MAJ</v>
          </cell>
          <cell r="K1436" t="str">
            <v>APR</v>
          </cell>
          <cell r="M1436" t="str">
            <v>MSB</v>
          </cell>
          <cell r="Q1436" t="str">
            <v/>
          </cell>
          <cell r="R1436">
            <v>0</v>
          </cell>
          <cell r="T1436">
            <v>0</v>
          </cell>
        </row>
        <row r="1437">
          <cell r="B1437" t="str">
            <v>SI-VIAHUMANA-4C</v>
          </cell>
          <cell r="C1437" t="str">
            <v>Lívia Krupanová</v>
          </cell>
          <cell r="D1437">
            <v>902040581</v>
          </cell>
          <cell r="E1437" t="str">
            <v>liviakrupanova@gmail.com</v>
          </cell>
          <cell r="F1437" t="str">
            <v>K</v>
          </cell>
          <cell r="G1437" t="str">
            <v>z</v>
          </cell>
          <cell r="H1437">
            <v>44966</v>
          </cell>
          <cell r="I1437" t="str">
            <v>JUN</v>
          </cell>
          <cell r="J1437" t="str">
            <v>SEP</v>
          </cell>
          <cell r="K1437" t="str">
            <v>MAR</v>
          </cell>
          <cell r="M1437" t="str">
            <v>MSB</v>
          </cell>
          <cell r="Q1437" t="str">
            <v/>
          </cell>
          <cell r="R1437">
            <v>0</v>
          </cell>
          <cell r="T1437">
            <v>0</v>
          </cell>
        </row>
        <row r="1438">
          <cell r="B1438" t="str">
            <v>SL-CG-5BA (5r)</v>
          </cell>
          <cell r="C1438" t="str">
            <v>Laura Schurdáková</v>
          </cell>
          <cell r="D1438">
            <v>944554527</v>
          </cell>
          <cell r="E1438" t="str">
            <v>lauraschurdakova@gmail.com</v>
          </cell>
          <cell r="F1438" t="str">
            <v>K</v>
          </cell>
          <cell r="G1438" t="str">
            <v>z</v>
          </cell>
          <cell r="I1438" t="str">
            <v>MAJ</v>
          </cell>
          <cell r="J1438" t="str">
            <v>JUN</v>
          </cell>
          <cell r="K1438" t="str">
            <v>MAJ</v>
          </cell>
          <cell r="M1438" t="str">
            <v>MSB</v>
          </cell>
          <cell r="O1438" t="str">
            <v>PD</v>
          </cell>
          <cell r="Q1438" t="str">
            <v/>
          </cell>
          <cell r="R1438">
            <v>0</v>
          </cell>
          <cell r="T1438">
            <v>0</v>
          </cell>
        </row>
        <row r="1439">
          <cell r="B1439" t="str">
            <v>SL-OA-5A (5r)</v>
          </cell>
          <cell r="C1439" t="str">
            <v>Dávid Žemba</v>
          </cell>
          <cell r="D1439">
            <v>944004724</v>
          </cell>
          <cell r="E1439" t="str">
            <v>davidzemba504@gmail.com</v>
          </cell>
          <cell r="F1439" t="str">
            <v>K</v>
          </cell>
          <cell r="G1439" t="str">
            <v>z</v>
          </cell>
          <cell r="I1439" t="str">
            <v>MAj</v>
          </cell>
          <cell r="J1439" t="str">
            <v>JUN</v>
          </cell>
          <cell r="Q1439" t="str">
            <v/>
          </cell>
          <cell r="R1439">
            <v>0</v>
          </cell>
          <cell r="T1439">
            <v>0</v>
          </cell>
        </row>
        <row r="1440">
          <cell r="B1440" t="str">
            <v>Sladkovicovo-SSOS-4A</v>
          </cell>
          <cell r="C1440" t="str">
            <v>Linda Lošonská</v>
          </cell>
          <cell r="D1440">
            <v>911919329</v>
          </cell>
          <cell r="E1440" t="str">
            <v>linda.lili.solto@gmail.com</v>
          </cell>
          <cell r="F1440" t="str">
            <v/>
          </cell>
          <cell r="G1440" t="str">
            <v/>
          </cell>
          <cell r="H1440">
            <v>45239</v>
          </cell>
          <cell r="I1440" t="str">
            <v>NOV</v>
          </cell>
          <cell r="K1440" t="str">
            <v>NOV</v>
          </cell>
          <cell r="Q1440" t="str">
            <v/>
          </cell>
          <cell r="R1440">
            <v>0</v>
          </cell>
          <cell r="T1440">
            <v>0</v>
          </cell>
        </row>
        <row r="1441">
          <cell r="B1441" t="str">
            <v>SNV-GS-4C</v>
          </cell>
          <cell r="C1441" t="str">
            <v>Ema Kršjaková</v>
          </cell>
          <cell r="D1441">
            <v>907247773</v>
          </cell>
          <cell r="E1441" t="str">
            <v>emaakrsjakova@gmail.com</v>
          </cell>
          <cell r="F1441" t="str">
            <v>K</v>
          </cell>
          <cell r="G1441" t="str">
            <v>z</v>
          </cell>
          <cell r="H1441">
            <v>44980</v>
          </cell>
          <cell r="I1441" t="str">
            <v>MAJ</v>
          </cell>
          <cell r="J1441" t="str">
            <v>JUN</v>
          </cell>
          <cell r="K1441" t="str">
            <v>MAJ</v>
          </cell>
          <cell r="M1441" t="str">
            <v>SB A</v>
          </cell>
          <cell r="O1441" t="str">
            <v>2S</v>
          </cell>
          <cell r="Q1441" t="str">
            <v/>
          </cell>
          <cell r="R1441">
            <v>0</v>
          </cell>
          <cell r="T1441">
            <v>0</v>
          </cell>
        </row>
        <row r="1442">
          <cell r="B1442" t="str">
            <v>SNV-HA-4C</v>
          </cell>
          <cell r="C1442" t="str">
            <v>Kristián Horváth</v>
          </cell>
          <cell r="D1442">
            <v>944434020</v>
          </cell>
          <cell r="E1442" t="str">
            <v>k.horvath2004@gmail.com</v>
          </cell>
          <cell r="F1442" t="str">
            <v>K</v>
          </cell>
          <cell r="G1442" t="str">
            <v>z</v>
          </cell>
          <cell r="H1442">
            <v>44994</v>
          </cell>
          <cell r="I1442" t="str">
            <v>MAR</v>
          </cell>
          <cell r="J1442" t="str">
            <v>MAR</v>
          </cell>
          <cell r="K1442" t="str">
            <v>MAR</v>
          </cell>
          <cell r="M1442" t="str">
            <v>MSB</v>
          </cell>
          <cell r="Q1442" t="str">
            <v/>
          </cell>
          <cell r="R1442">
            <v>0</v>
          </cell>
          <cell r="T1442">
            <v>0</v>
          </cell>
        </row>
        <row r="1443">
          <cell r="B1443" t="str">
            <v>SNV-SOS-4M</v>
          </cell>
          <cell r="C1443" t="str">
            <v>Michaela Gabčová</v>
          </cell>
          <cell r="D1443">
            <v>951694077</v>
          </cell>
          <cell r="E1443" t="str">
            <v>miskagabcova9@gmail.com</v>
          </cell>
          <cell r="F1443" t="str">
            <v/>
          </cell>
          <cell r="G1443" t="str">
            <v/>
          </cell>
          <cell r="H1443">
            <v>45210</v>
          </cell>
          <cell r="I1443" t="str">
            <v>OKT</v>
          </cell>
          <cell r="Q1443" t="str">
            <v/>
          </cell>
          <cell r="R1443">
            <v>0</v>
          </cell>
          <cell r="T1443">
            <v>0</v>
          </cell>
        </row>
        <row r="1444">
          <cell r="B1444" t="str">
            <v>SNV-SOSD-4A_2</v>
          </cell>
          <cell r="C1444" t="str">
            <v>Alexandra Ponomarev</v>
          </cell>
          <cell r="D1444">
            <v>901915273</v>
          </cell>
          <cell r="E1444" t="str">
            <v>alexandraponomarev001@gmail.com</v>
          </cell>
          <cell r="F1444" t="str">
            <v/>
          </cell>
          <cell r="G1444" t="str">
            <v>z</v>
          </cell>
          <cell r="H1444">
            <v>45210</v>
          </cell>
          <cell r="I1444" t="str">
            <v>OKT</v>
          </cell>
          <cell r="Q1444" t="str">
            <v/>
          </cell>
          <cell r="R1444">
            <v>0</v>
          </cell>
          <cell r="T1444">
            <v>0</v>
          </cell>
        </row>
        <row r="1445">
          <cell r="B1445" t="str">
            <v>SNV-SOSD-4B</v>
          </cell>
          <cell r="C1445" t="str">
            <v>Matúš Fridman</v>
          </cell>
          <cell r="D1445">
            <v>948564442</v>
          </cell>
          <cell r="E1445" t="str">
            <v>matus.fridman@gmail.com</v>
          </cell>
          <cell r="F1445" t="str">
            <v/>
          </cell>
          <cell r="G1445" t="str">
            <v/>
          </cell>
          <cell r="H1445">
            <v>45191</v>
          </cell>
          <cell r="I1445" t="str">
            <v>SEP</v>
          </cell>
          <cell r="J1445" t="str">
            <v>SEP</v>
          </cell>
          <cell r="K1445" t="str">
            <v>SEP</v>
          </cell>
          <cell r="Q1445" t="str">
            <v/>
          </cell>
          <cell r="R1445">
            <v>0</v>
          </cell>
          <cell r="T1445">
            <v>0</v>
          </cell>
        </row>
        <row r="1446">
          <cell r="B1446" t="str">
            <v>SNV-SPST-4A</v>
          </cell>
          <cell r="C1446" t="str">
            <v>Júlia Neupauerová</v>
          </cell>
          <cell r="D1446">
            <v>944551303</v>
          </cell>
          <cell r="E1446" t="str">
            <v>julianeupauerova@gmail.com</v>
          </cell>
          <cell r="F1446" t="str">
            <v>K</v>
          </cell>
          <cell r="G1446" t="str">
            <v>z</v>
          </cell>
          <cell r="H1446">
            <v>44968</v>
          </cell>
          <cell r="I1446" t="str">
            <v>MAJ</v>
          </cell>
          <cell r="J1446" t="str">
            <v>JUN</v>
          </cell>
          <cell r="K1446" t="str">
            <v>MAJ</v>
          </cell>
          <cell r="M1446" t="str">
            <v>MSB</v>
          </cell>
          <cell r="N1446" t="str">
            <v>F_peto</v>
          </cell>
          <cell r="Q1446" t="str">
            <v/>
          </cell>
          <cell r="R1446">
            <v>0</v>
          </cell>
          <cell r="T1446">
            <v>0</v>
          </cell>
        </row>
        <row r="1447">
          <cell r="B1447" t="str">
            <v>SNV-SPST-4C</v>
          </cell>
          <cell r="C1447" t="str">
            <v>Matúš Jančiar</v>
          </cell>
          <cell r="D1447">
            <v>905542150</v>
          </cell>
          <cell r="E1447" t="str">
            <v>matusjanciar@gmail.com</v>
          </cell>
          <cell r="F1447" t="str">
            <v>K</v>
          </cell>
          <cell r="G1447" t="str">
            <v/>
          </cell>
          <cell r="J1447" t="str">
            <v>SEP</v>
          </cell>
          <cell r="Q1447" t="str">
            <v/>
          </cell>
          <cell r="R1447">
            <v>0</v>
          </cell>
          <cell r="T1447">
            <v>0</v>
          </cell>
        </row>
        <row r="1448">
          <cell r="B1448" t="str">
            <v>SO-OAS-4OA</v>
          </cell>
          <cell r="C1448" t="str">
            <v>Daniela Ivanišová</v>
          </cell>
          <cell r="D1448">
            <v>949643488</v>
          </cell>
          <cell r="E1448" t="str">
            <v>danielaivanisova1@gmail.com</v>
          </cell>
          <cell r="F1448" t="str">
            <v/>
          </cell>
          <cell r="G1448" t="str">
            <v/>
          </cell>
          <cell r="H1448">
            <v>45242</v>
          </cell>
          <cell r="I1448" t="str">
            <v>NOV</v>
          </cell>
          <cell r="Q1448" t="str">
            <v/>
          </cell>
          <cell r="R1448">
            <v>0</v>
          </cell>
          <cell r="T1448">
            <v>0</v>
          </cell>
        </row>
        <row r="1449">
          <cell r="B1449" t="str">
            <v>SP-GYM-4A</v>
          </cell>
          <cell r="C1449" t="str">
            <v>Rebecca Dzurjová</v>
          </cell>
          <cell r="D1449">
            <v>951045071</v>
          </cell>
          <cell r="E1449" t="str">
            <v>rdzurjova@gmail.com</v>
          </cell>
          <cell r="F1449" t="str">
            <v>K</v>
          </cell>
          <cell r="G1449" t="str">
            <v>z</v>
          </cell>
          <cell r="I1449" t="str">
            <v>JUN</v>
          </cell>
          <cell r="J1449" t="str">
            <v>=</v>
          </cell>
          <cell r="M1449" t="str">
            <v>MSB</v>
          </cell>
          <cell r="Q1449" t="str">
            <v/>
          </cell>
          <cell r="R1449">
            <v>0</v>
          </cell>
          <cell r="T1449">
            <v>0</v>
          </cell>
        </row>
        <row r="1450">
          <cell r="B1450" t="str">
            <v>SP-SOSE-4A/B</v>
          </cell>
          <cell r="C1450" t="str">
            <v>Viliam Hlavaj</v>
          </cell>
          <cell r="D1450">
            <v>944482519</v>
          </cell>
          <cell r="E1450" t="str">
            <v>maruscak.sose@gmail.com</v>
          </cell>
          <cell r="F1450" t="str">
            <v/>
          </cell>
          <cell r="G1450" t="str">
            <v/>
          </cell>
          <cell r="J1450" t="str">
            <v>DEC</v>
          </cell>
          <cell r="Q1450" t="str">
            <v/>
          </cell>
          <cell r="R1450">
            <v>0</v>
          </cell>
          <cell r="T1450">
            <v>0</v>
          </cell>
        </row>
        <row r="1451">
          <cell r="B1451" t="str">
            <v>SSV-GYM-4G</v>
          </cell>
          <cell r="C1451" t="str">
            <v>Martina Horaková</v>
          </cell>
          <cell r="D1451">
            <v>902550996</v>
          </cell>
          <cell r="E1451" t="str">
            <v>martinkahora345@gmail.com</v>
          </cell>
          <cell r="F1451" t="str">
            <v/>
          </cell>
          <cell r="G1451" t="str">
            <v>z</v>
          </cell>
          <cell r="H1451">
            <v>45106</v>
          </cell>
          <cell r="I1451" t="str">
            <v>JUN</v>
          </cell>
          <cell r="J1451" t="str">
            <v>JUL</v>
          </cell>
          <cell r="K1451" t="str">
            <v>JUN</v>
          </cell>
          <cell r="Q1451" t="str">
            <v/>
          </cell>
          <cell r="R1451">
            <v>0</v>
          </cell>
          <cell r="T1451">
            <v>0</v>
          </cell>
        </row>
        <row r="1452">
          <cell r="B1452" t="str">
            <v>Sturovo-GIM-4A</v>
          </cell>
          <cell r="C1452" t="str">
            <v>Rebeka Foldyová</v>
          </cell>
          <cell r="D1452">
            <v>915139222</v>
          </cell>
          <cell r="E1452" t="str">
            <v>rfoldyova@gmail.com</v>
          </cell>
          <cell r="F1452" t="str">
            <v/>
          </cell>
          <cell r="G1452" t="str">
            <v>z</v>
          </cell>
          <cell r="H1452">
            <v>45174</v>
          </cell>
          <cell r="I1452" t="str">
            <v>SEP</v>
          </cell>
          <cell r="J1452" t="str">
            <v>SEP</v>
          </cell>
          <cell r="Q1452" t="str">
            <v/>
          </cell>
          <cell r="R1452">
            <v>0</v>
          </cell>
          <cell r="T1452">
            <v>0</v>
          </cell>
        </row>
        <row r="1453">
          <cell r="B1453" t="str">
            <v>Sturovo-SSS-2N</v>
          </cell>
          <cell r="C1453" t="str">
            <v>Mgr. Denisa Kemászová</v>
          </cell>
          <cell r="D1453">
            <v>905197078</v>
          </cell>
          <cell r="E1453" t="str">
            <v>klemaszdenisa@gmail.com</v>
          </cell>
          <cell r="F1453" t="str">
            <v/>
          </cell>
          <cell r="G1453" t="str">
            <v>z</v>
          </cell>
          <cell r="H1453">
            <v>45212</v>
          </cell>
          <cell r="I1453" t="str">
            <v>OKT</v>
          </cell>
          <cell r="J1453" t="str">
            <v>OKT</v>
          </cell>
          <cell r="K1453" t="str">
            <v>OKT</v>
          </cell>
          <cell r="Q1453" t="str">
            <v/>
          </cell>
          <cell r="R1453">
            <v>0</v>
          </cell>
          <cell r="T1453">
            <v>0</v>
          </cell>
        </row>
        <row r="1454">
          <cell r="B1454" t="str">
            <v>Sturovo-SSS-5A (5r)</v>
          </cell>
          <cell r="C1454" t="str">
            <v>Viktória Mészárosová</v>
          </cell>
          <cell r="D1454">
            <v>910756444</v>
          </cell>
          <cell r="E1454" t="str">
            <v>torivi.358@gmail.com</v>
          </cell>
          <cell r="F1454" t="str">
            <v/>
          </cell>
          <cell r="G1454" t="str">
            <v>z</v>
          </cell>
          <cell r="H1454">
            <v>45100</v>
          </cell>
          <cell r="I1454" t="str">
            <v>JUN</v>
          </cell>
          <cell r="J1454" t="str">
            <v>JUN</v>
          </cell>
          <cell r="K1454" t="str">
            <v>MAJ</v>
          </cell>
          <cell r="N1454" t="str">
            <v>F_gergely</v>
          </cell>
          <cell r="Q1454" t="str">
            <v/>
          </cell>
          <cell r="R1454">
            <v>0</v>
          </cell>
          <cell r="T1454">
            <v>0</v>
          </cell>
        </row>
        <row r="1455">
          <cell r="B1455" t="str">
            <v>Sucany-GBAS</v>
          </cell>
          <cell r="C1455" t="str">
            <v>Andrea Kirková</v>
          </cell>
          <cell r="D1455">
            <v>904080250</v>
          </cell>
          <cell r="E1455" t="str">
            <v>05andrea.k@gmail.com</v>
          </cell>
          <cell r="F1455" t="str">
            <v/>
          </cell>
          <cell r="G1455" t="str">
            <v>z</v>
          </cell>
          <cell r="H1455">
            <v>45104</v>
          </cell>
          <cell r="I1455" t="str">
            <v>JUN</v>
          </cell>
          <cell r="J1455" t="str">
            <v>JUN</v>
          </cell>
          <cell r="K1455" t="str">
            <v>MAJ</v>
          </cell>
          <cell r="Q1455" t="str">
            <v/>
          </cell>
          <cell r="R1455">
            <v>0</v>
          </cell>
          <cell r="T1455">
            <v>0</v>
          </cell>
        </row>
        <row r="1456">
          <cell r="B1456" t="str">
            <v>SV-SPS-4A</v>
          </cell>
          <cell r="C1456" t="str">
            <v>Marek Ocetník</v>
          </cell>
          <cell r="D1456">
            <v>917101831</v>
          </cell>
          <cell r="E1456" t="str">
            <v>ocetnik.majo@gmail.com</v>
          </cell>
          <cell r="F1456" t="str">
            <v/>
          </cell>
          <cell r="G1456" t="str">
            <v/>
          </cell>
          <cell r="H1456">
            <v>45210</v>
          </cell>
          <cell r="I1456" t="str">
            <v>OKT</v>
          </cell>
          <cell r="Q1456" t="str">
            <v/>
          </cell>
          <cell r="R1456">
            <v>0</v>
          </cell>
          <cell r="T1456">
            <v>0</v>
          </cell>
        </row>
        <row r="1457">
          <cell r="B1457" t="str">
            <v>SV-SPS-4E</v>
          </cell>
          <cell r="C1457" t="str">
            <v>Marek Bednár</v>
          </cell>
          <cell r="D1457">
            <v>949075090</v>
          </cell>
          <cell r="E1457" t="str">
            <v>marekbed2005@gmail.com</v>
          </cell>
          <cell r="F1457" t="str">
            <v/>
          </cell>
          <cell r="G1457" t="str">
            <v>z</v>
          </cell>
          <cell r="H1457">
            <v>45182</v>
          </cell>
          <cell r="I1457" t="str">
            <v>SEP</v>
          </cell>
          <cell r="J1457" t="str">
            <v>=</v>
          </cell>
          <cell r="Q1457" t="str">
            <v/>
          </cell>
          <cell r="R1457">
            <v>0</v>
          </cell>
          <cell r="T1457">
            <v>0</v>
          </cell>
        </row>
        <row r="1458">
          <cell r="B1458" t="str">
            <v>SVIT-SOS-4A</v>
          </cell>
          <cell r="C1458" t="str">
            <v>Zdenka Živčáková</v>
          </cell>
          <cell r="D1458">
            <v>908922835</v>
          </cell>
          <cell r="E1458" t="str">
            <v>zivcakova.zd@gmail.com</v>
          </cell>
          <cell r="F1458" t="str">
            <v>K</v>
          </cell>
          <cell r="G1458" t="str">
            <v>z</v>
          </cell>
          <cell r="H1458">
            <v>45068</v>
          </cell>
          <cell r="I1458" t="str">
            <v>MAJ</v>
          </cell>
          <cell r="J1458" t="str">
            <v>SEP</v>
          </cell>
          <cell r="M1458" t="str">
            <v>SB B</v>
          </cell>
          <cell r="N1458" t="str">
            <v>F</v>
          </cell>
          <cell r="Q1458" t="str">
            <v/>
          </cell>
          <cell r="R1458">
            <v>0</v>
          </cell>
          <cell r="T1458">
            <v>0</v>
          </cell>
        </row>
        <row r="1459">
          <cell r="B1459" t="str">
            <v>TKA-GYM-4A</v>
          </cell>
          <cell r="C1459" t="str">
            <v>Samuel Bednárik</v>
          </cell>
          <cell r="D1459">
            <v>950567740</v>
          </cell>
          <cell r="E1459" t="str">
            <v>samuelbednarik0@gmail.com</v>
          </cell>
          <cell r="F1459" t="str">
            <v>K</v>
          </cell>
          <cell r="G1459" t="str">
            <v>z</v>
          </cell>
          <cell r="H1459">
            <v>44999</v>
          </cell>
          <cell r="I1459" t="str">
            <v>MAR</v>
          </cell>
          <cell r="J1459" t="str">
            <v>APR</v>
          </cell>
          <cell r="K1459" t="str">
            <v>MAR</v>
          </cell>
          <cell r="M1459" t="str">
            <v>MSB</v>
          </cell>
          <cell r="Q1459" t="str">
            <v/>
          </cell>
          <cell r="R1459">
            <v>0</v>
          </cell>
          <cell r="T1459">
            <v>0</v>
          </cell>
        </row>
        <row r="1460">
          <cell r="B1460" t="str">
            <v>TN-DA-4B_2</v>
          </cell>
          <cell r="C1460" t="str">
            <v>Dominika Ďaťková</v>
          </cell>
          <cell r="D1460">
            <v>903852097</v>
          </cell>
          <cell r="E1460" t="str">
            <v>domca362@gmail.com</v>
          </cell>
          <cell r="F1460" t="str">
            <v/>
          </cell>
          <cell r="G1460" t="str">
            <v/>
          </cell>
          <cell r="H1460">
            <v>45009</v>
          </cell>
          <cell r="I1460" t="str">
            <v>MAR</v>
          </cell>
          <cell r="J1460" t="str">
            <v>MAJ</v>
          </cell>
          <cell r="K1460" t="str">
            <v>APR</v>
          </cell>
          <cell r="Q1460" t="str">
            <v/>
          </cell>
          <cell r="R1460">
            <v>0</v>
          </cell>
          <cell r="T1460">
            <v>0</v>
          </cell>
        </row>
        <row r="1461">
          <cell r="B1461" t="str">
            <v>TN-FUT-5A1 (5r)</v>
          </cell>
          <cell r="C1461" t="str">
            <v>Vanessa Pompová</v>
          </cell>
          <cell r="D1461">
            <v>948297179</v>
          </cell>
          <cell r="E1461" t="str">
            <v>vanessapompova2005@gmail.com</v>
          </cell>
          <cell r="F1461" t="str">
            <v xml:space="preserve">K </v>
          </cell>
          <cell r="G1461" t="str">
            <v>z</v>
          </cell>
          <cell r="H1461">
            <v>44974</v>
          </cell>
          <cell r="I1461" t="str">
            <v>MAJ</v>
          </cell>
          <cell r="J1461" t="str">
            <v>JUN</v>
          </cell>
          <cell r="Q1461" t="str">
            <v/>
          </cell>
          <cell r="R1461">
            <v>0</v>
          </cell>
          <cell r="T1461">
            <v>0</v>
          </cell>
        </row>
        <row r="1462">
          <cell r="B1462" t="str">
            <v>TN-FUT-5B (5r)</v>
          </cell>
          <cell r="C1462" t="str">
            <v>Stela Jarušková</v>
          </cell>
          <cell r="D1462">
            <v>915379930</v>
          </cell>
          <cell r="E1462" t="str">
            <v>sjaruskova@gmail.com</v>
          </cell>
          <cell r="F1462" t="str">
            <v xml:space="preserve">K </v>
          </cell>
          <cell r="G1462" t="str">
            <v>z</v>
          </cell>
          <cell r="H1462">
            <v>44970</v>
          </cell>
          <cell r="I1462" t="str">
            <v>MAR</v>
          </cell>
          <cell r="J1462" t="str">
            <v>APR</v>
          </cell>
          <cell r="O1462" t="str">
            <v>2S</v>
          </cell>
          <cell r="Q1462" t="str">
            <v/>
          </cell>
          <cell r="R1462">
            <v>0</v>
          </cell>
          <cell r="T1462">
            <v>0</v>
          </cell>
        </row>
        <row r="1463">
          <cell r="B1463" t="str">
            <v>TN-GLS-5BB (5r)</v>
          </cell>
          <cell r="C1463" t="str">
            <v>Lucia Antalová</v>
          </cell>
          <cell r="D1463">
            <v>917955508</v>
          </cell>
          <cell r="E1463" t="str">
            <v>lucia12.antalova@gmail.com</v>
          </cell>
          <cell r="F1463" t="str">
            <v xml:space="preserve">K </v>
          </cell>
          <cell r="G1463" t="str">
            <v>z</v>
          </cell>
          <cell r="H1463">
            <v>44974</v>
          </cell>
          <cell r="I1463" t="str">
            <v>MAJ</v>
          </cell>
          <cell r="J1463" t="str">
            <v>JUN</v>
          </cell>
          <cell r="M1463" t="str">
            <v>MSB</v>
          </cell>
          <cell r="Q1463" t="str">
            <v/>
          </cell>
          <cell r="R1463">
            <v>0</v>
          </cell>
          <cell r="T1463">
            <v>0</v>
          </cell>
        </row>
        <row r="1464">
          <cell r="B1464" t="str">
            <v>TN-OA-4C</v>
          </cell>
          <cell r="C1464" t="str">
            <v>Natália Kontinová</v>
          </cell>
          <cell r="D1464">
            <v>917720370</v>
          </cell>
          <cell r="E1464" t="str">
            <v>naty.kontinova@gmail.com</v>
          </cell>
          <cell r="F1464" t="str">
            <v>K</v>
          </cell>
          <cell r="G1464" t="str">
            <v>z</v>
          </cell>
          <cell r="H1464">
            <v>44972</v>
          </cell>
          <cell r="I1464" t="str">
            <v>MAR</v>
          </cell>
          <cell r="J1464" t="str">
            <v>APR</v>
          </cell>
          <cell r="K1464" t="str">
            <v>MAR</v>
          </cell>
          <cell r="M1464" t="str">
            <v>MSB</v>
          </cell>
          <cell r="Q1464" t="str">
            <v/>
          </cell>
          <cell r="R1464">
            <v>0</v>
          </cell>
          <cell r="T1464">
            <v>0</v>
          </cell>
        </row>
        <row r="1465">
          <cell r="B1465" t="str">
            <v>TN-OAS-4OZ</v>
          </cell>
          <cell r="C1465" t="str">
            <v>Adriana Kuzmová</v>
          </cell>
          <cell r="D1465">
            <v>919297851</v>
          </cell>
          <cell r="E1465" t="str">
            <v>kuzmovaadriana@gmail.com</v>
          </cell>
          <cell r="F1465" t="str">
            <v>K</v>
          </cell>
          <cell r="G1465" t="str">
            <v>z</v>
          </cell>
          <cell r="H1465">
            <v>44977</v>
          </cell>
          <cell r="I1465" t="str">
            <v>MAR</v>
          </cell>
          <cell r="J1465" t="str">
            <v>APR</v>
          </cell>
          <cell r="Q1465" t="str">
            <v/>
          </cell>
          <cell r="R1465">
            <v>0</v>
          </cell>
          <cell r="T1465">
            <v>0</v>
          </cell>
        </row>
        <row r="1466">
          <cell r="B1466" t="str">
            <v>TN-OAS-5HA (5r)</v>
          </cell>
          <cell r="C1466" t="str">
            <v>Natália Fargašová</v>
          </cell>
          <cell r="D1466">
            <v>918101786</v>
          </cell>
          <cell r="E1466" t="str">
            <v>natusikfargasova@gmail.com</v>
          </cell>
          <cell r="F1466" t="str">
            <v>K</v>
          </cell>
          <cell r="G1466" t="str">
            <v/>
          </cell>
          <cell r="J1466" t="str">
            <v>OKT</v>
          </cell>
          <cell r="K1466" t="str">
            <v>OKT</v>
          </cell>
          <cell r="Q1466" t="str">
            <v/>
          </cell>
          <cell r="R1466">
            <v>0</v>
          </cell>
          <cell r="T1466">
            <v>0</v>
          </cell>
        </row>
        <row r="1467">
          <cell r="B1467" t="str">
            <v>TN-OAS-5HB (5r)</v>
          </cell>
          <cell r="C1467" t="str">
            <v>Lívia Psotová</v>
          </cell>
          <cell r="D1467">
            <v>911092225</v>
          </cell>
          <cell r="E1467" t="str">
            <v>livia.psotova@gmail.com</v>
          </cell>
          <cell r="F1467" t="str">
            <v>K</v>
          </cell>
          <cell r="G1467" t="str">
            <v>z</v>
          </cell>
          <cell r="H1467">
            <v>44967</v>
          </cell>
          <cell r="I1467" t="str">
            <v>MAj</v>
          </cell>
          <cell r="J1467" t="str">
            <v>JUN</v>
          </cell>
          <cell r="K1467" t="str">
            <v>MAJ</v>
          </cell>
          <cell r="M1467" t="str">
            <v>MSB</v>
          </cell>
          <cell r="Q1467" t="str">
            <v/>
          </cell>
          <cell r="R1467">
            <v>0</v>
          </cell>
          <cell r="T1467">
            <v>0</v>
          </cell>
        </row>
        <row r="1468">
          <cell r="B1468" t="str">
            <v>TN-PED-4UA</v>
          </cell>
          <cell r="C1468" t="str">
            <v>Anna Ďuranová</v>
          </cell>
          <cell r="D1468">
            <v>944749519</v>
          </cell>
          <cell r="E1468" t="str">
            <v>a.duranova6@gmail.com</v>
          </cell>
          <cell r="F1468" t="str">
            <v>K</v>
          </cell>
          <cell r="G1468" t="str">
            <v>z</v>
          </cell>
          <cell r="H1468">
            <v>44970</v>
          </cell>
          <cell r="I1468" t="str">
            <v>MAJ</v>
          </cell>
          <cell r="J1468" t="str">
            <v>JUN</v>
          </cell>
          <cell r="M1468" t="str">
            <v>MSB</v>
          </cell>
          <cell r="O1468" t="str">
            <v>2S</v>
          </cell>
          <cell r="Q1468" t="str">
            <v/>
          </cell>
          <cell r="R1468">
            <v>0</v>
          </cell>
          <cell r="T1468">
            <v>0</v>
          </cell>
        </row>
        <row r="1469">
          <cell r="B1469" t="str">
            <v>TN-PED-4UB</v>
          </cell>
          <cell r="C1469" t="str">
            <v>Simona Červeňanová</v>
          </cell>
          <cell r="D1469">
            <v>902328462</v>
          </cell>
          <cell r="E1469" t="str">
            <v>cervenanovasimona@gmail.com</v>
          </cell>
          <cell r="F1469" t="str">
            <v>K</v>
          </cell>
          <cell r="G1469" t="str">
            <v>z</v>
          </cell>
          <cell r="H1469">
            <v>44971</v>
          </cell>
          <cell r="I1469" t="str">
            <v>MAR</v>
          </cell>
          <cell r="Q1469" t="str">
            <v/>
          </cell>
          <cell r="R1469">
            <v>0</v>
          </cell>
          <cell r="T1469">
            <v>0</v>
          </cell>
        </row>
        <row r="1470">
          <cell r="B1470" t="str">
            <v>TN-PG-4A</v>
          </cell>
          <cell r="C1470" t="str">
            <v>Patrik Zverbík</v>
          </cell>
          <cell r="D1470">
            <v>915419786</v>
          </cell>
          <cell r="E1470" t="str">
            <v>zverpajr@gmail.com</v>
          </cell>
          <cell r="F1470" t="str">
            <v>R</v>
          </cell>
          <cell r="G1470" t="str">
            <v>z</v>
          </cell>
          <cell r="H1470">
            <v>44974</v>
          </cell>
          <cell r="I1470" t="str">
            <v>APR</v>
          </cell>
          <cell r="J1470" t="str">
            <v>MAJ</v>
          </cell>
          <cell r="M1470" t="str">
            <v>MSB</v>
          </cell>
          <cell r="N1470" t="str">
            <v>F</v>
          </cell>
          <cell r="Q1470" t="str">
            <v/>
          </cell>
          <cell r="R1470">
            <v>0</v>
          </cell>
          <cell r="T1470">
            <v>0</v>
          </cell>
        </row>
        <row r="1471">
          <cell r="B1471" t="str">
            <v>TN-SOSL-4DH</v>
          </cell>
          <cell r="C1471" t="str">
            <v>Adrián Vojtila</v>
          </cell>
          <cell r="D1471">
            <v>918391250</v>
          </cell>
          <cell r="E1471" t="str">
            <v>avojtila@gmail.com</v>
          </cell>
          <cell r="F1471" t="str">
            <v>R</v>
          </cell>
          <cell r="G1471" t="str">
            <v/>
          </cell>
          <cell r="H1471">
            <v>44970</v>
          </cell>
          <cell r="J1471" t="str">
            <v>SEP</v>
          </cell>
          <cell r="Q1471" t="str">
            <v/>
          </cell>
          <cell r="R1471">
            <v>0</v>
          </cell>
          <cell r="T1471">
            <v>0</v>
          </cell>
        </row>
        <row r="1472">
          <cell r="B1472" t="str">
            <v>TN-SOSPS-4ME</v>
          </cell>
          <cell r="C1472" t="str">
            <v>Martin Bereš</v>
          </cell>
          <cell r="D1472">
            <v>903395384</v>
          </cell>
          <cell r="E1472" t="str">
            <v>beresmartin013@gmail.com</v>
          </cell>
          <cell r="F1472" t="str">
            <v>K</v>
          </cell>
          <cell r="G1472" t="str">
            <v/>
          </cell>
          <cell r="H1472">
            <v>45224</v>
          </cell>
          <cell r="I1472" t="str">
            <v>OKT</v>
          </cell>
          <cell r="J1472" t="str">
            <v>SEP</v>
          </cell>
          <cell r="Q1472" t="str">
            <v/>
          </cell>
          <cell r="R1472">
            <v>0</v>
          </cell>
          <cell r="T1472">
            <v>0</v>
          </cell>
        </row>
        <row r="1473">
          <cell r="B1473" t="str">
            <v>TN-SPORT-OKT</v>
          </cell>
          <cell r="C1473" t="str">
            <v>Lucia Gáborová</v>
          </cell>
          <cell r="D1473">
            <v>917851913</v>
          </cell>
          <cell r="E1473" t="str">
            <v>luckagabor@gmail.com</v>
          </cell>
          <cell r="F1473" t="str">
            <v>R</v>
          </cell>
          <cell r="G1473" t="str">
            <v>z</v>
          </cell>
          <cell r="H1473">
            <v>44968</v>
          </cell>
          <cell r="I1473" t="str">
            <v>MAJ</v>
          </cell>
          <cell r="J1473" t="str">
            <v>MAJ</v>
          </cell>
          <cell r="K1473" t="str">
            <v>MAJ</v>
          </cell>
          <cell r="O1473" t="str">
            <v>2S</v>
          </cell>
          <cell r="Q1473" t="str">
            <v/>
          </cell>
          <cell r="R1473">
            <v>0</v>
          </cell>
          <cell r="T1473">
            <v>0</v>
          </cell>
        </row>
        <row r="1474">
          <cell r="B1474" t="str">
            <v>TN-SPSS-4B</v>
          </cell>
          <cell r="C1474" t="str">
            <v>Olívia Papierníková</v>
          </cell>
          <cell r="D1474">
            <v>944039658</v>
          </cell>
          <cell r="E1474" t="str">
            <v>olifkapolifka.13@gmail.com</v>
          </cell>
          <cell r="F1474" t="str">
            <v>K</v>
          </cell>
          <cell r="G1474" t="str">
            <v>z</v>
          </cell>
          <cell r="H1474">
            <v>44971</v>
          </cell>
          <cell r="I1474" t="str">
            <v>MAJ</v>
          </cell>
          <cell r="J1474" t="str">
            <v>JUL</v>
          </cell>
          <cell r="M1474" t="str">
            <v>MSB</v>
          </cell>
          <cell r="Q1474" t="str">
            <v/>
          </cell>
          <cell r="R1474">
            <v>0</v>
          </cell>
          <cell r="T1474">
            <v>0</v>
          </cell>
        </row>
        <row r="1475">
          <cell r="B1475" t="str">
            <v>TN-SUV-4RV</v>
          </cell>
          <cell r="C1475" t="str">
            <v>Karolína Průžková</v>
          </cell>
          <cell r="D1475">
            <v>948390363</v>
          </cell>
          <cell r="E1475" t="str">
            <v>kajka.pruzek@gmail.com</v>
          </cell>
          <cell r="F1475" t="str">
            <v>R</v>
          </cell>
          <cell r="G1475" t="str">
            <v/>
          </cell>
          <cell r="I1475" t="str">
            <v>=</v>
          </cell>
          <cell r="J1475" t="str">
            <v>JUL</v>
          </cell>
          <cell r="Q1475" t="str">
            <v/>
          </cell>
          <cell r="R1475">
            <v>0</v>
          </cell>
          <cell r="T1475">
            <v>0</v>
          </cell>
        </row>
        <row r="1476">
          <cell r="B1476" t="str">
            <v>TN-SZS-4ZUA</v>
          </cell>
          <cell r="C1476" t="str">
            <v>Viki Puková</v>
          </cell>
          <cell r="D1476">
            <v>911882550</v>
          </cell>
          <cell r="E1476" t="str">
            <v>viki.pukova@gmail.com</v>
          </cell>
          <cell r="F1476" t="str">
            <v>R</v>
          </cell>
          <cell r="G1476" t="str">
            <v>z</v>
          </cell>
          <cell r="H1476">
            <v>44977</v>
          </cell>
          <cell r="I1476" t="str">
            <v>MAJ</v>
          </cell>
          <cell r="J1476" t="str">
            <v>SEP</v>
          </cell>
          <cell r="K1476" t="str">
            <v>SEP</v>
          </cell>
          <cell r="M1476" t="str">
            <v>SB A</v>
          </cell>
          <cell r="Q1476" t="str">
            <v/>
          </cell>
          <cell r="R1476">
            <v>0</v>
          </cell>
          <cell r="T1476">
            <v>0</v>
          </cell>
        </row>
        <row r="1477">
          <cell r="B1477" t="str">
            <v>TO-OAS-2D</v>
          </cell>
          <cell r="C1477" t="str">
            <v>Viktória Gnipová</v>
          </cell>
          <cell r="D1477">
            <v>902782613</v>
          </cell>
          <cell r="E1477" t="str">
            <v>gnipova7@gmail.com</v>
          </cell>
          <cell r="F1477" t="str">
            <v/>
          </cell>
          <cell r="G1477" t="str">
            <v/>
          </cell>
          <cell r="I1477" t="str">
            <v xml:space="preserve"> </v>
          </cell>
          <cell r="J1477" t="str">
            <v>DEC</v>
          </cell>
          <cell r="K1477" t="str">
            <v>DEC</v>
          </cell>
          <cell r="Q1477" t="str">
            <v/>
          </cell>
          <cell r="R1477">
            <v>0</v>
          </cell>
          <cell r="T1477">
            <v>0</v>
          </cell>
        </row>
        <row r="1478">
          <cell r="B1478" t="str">
            <v>TO-OAS-4A</v>
          </cell>
          <cell r="C1478" t="str">
            <v>Zuzana Tuchyňová</v>
          </cell>
          <cell r="D1478">
            <v>918358043</v>
          </cell>
          <cell r="E1478" t="str">
            <v>tuchyzuzana5@gmail.com</v>
          </cell>
          <cell r="F1478" t="str">
            <v>K</v>
          </cell>
          <cell r="G1478" t="str">
            <v>z</v>
          </cell>
          <cell r="H1478">
            <v>44986</v>
          </cell>
          <cell r="I1478" t="str">
            <v>APR</v>
          </cell>
          <cell r="J1478" t="str">
            <v>MAj</v>
          </cell>
          <cell r="M1478" t="str">
            <v>SB B</v>
          </cell>
          <cell r="Q1478" t="str">
            <v/>
          </cell>
          <cell r="R1478">
            <v>0</v>
          </cell>
          <cell r="T1478">
            <v>0</v>
          </cell>
        </row>
        <row r="1479">
          <cell r="B1479" t="str">
            <v>TO-SK-4T</v>
          </cell>
          <cell r="C1479" t="str">
            <v>Natália Homolová</v>
          </cell>
          <cell r="D1479">
            <v>950885015</v>
          </cell>
          <cell r="E1479" t="str">
            <v>natalia.homolova64@gmail.com</v>
          </cell>
          <cell r="F1479" t="str">
            <v>K</v>
          </cell>
          <cell r="G1479" t="str">
            <v>z</v>
          </cell>
          <cell r="H1479">
            <v>44992</v>
          </cell>
          <cell r="I1479" t="str">
            <v>JUN</v>
          </cell>
          <cell r="J1479" t="str">
            <v>OKT</v>
          </cell>
          <cell r="M1479" t="str">
            <v>MSB</v>
          </cell>
          <cell r="Q1479" t="str">
            <v/>
          </cell>
          <cell r="R1479">
            <v>0</v>
          </cell>
          <cell r="T1479">
            <v>0</v>
          </cell>
        </row>
        <row r="1480">
          <cell r="B1480" t="str">
            <v>TO-SOSAGR-2N</v>
          </cell>
          <cell r="C1480" t="str">
            <v>Gabriela Globanová</v>
          </cell>
          <cell r="D1480">
            <v>904206094</v>
          </cell>
          <cell r="E1480" t="str">
            <v>gabriela.globanova@gmail.com</v>
          </cell>
          <cell r="F1480" t="str">
            <v/>
          </cell>
          <cell r="G1480" t="str">
            <v/>
          </cell>
          <cell r="H1480">
            <v>45240</v>
          </cell>
          <cell r="I1480" t="str">
            <v>NOV</v>
          </cell>
          <cell r="J1480" t="str">
            <v>=</v>
          </cell>
          <cell r="Q1480" t="str">
            <v/>
          </cell>
          <cell r="R1480">
            <v>0</v>
          </cell>
          <cell r="T1480">
            <v>0</v>
          </cell>
        </row>
        <row r="1481">
          <cell r="B1481" t="str">
            <v>TO-SOSD-4A</v>
          </cell>
          <cell r="C1481" t="str">
            <v>Alexander Krobot</v>
          </cell>
          <cell r="D1481">
            <v>948190059</v>
          </cell>
          <cell r="E1481" t="str">
            <v>alexander.krobot@gmail.com</v>
          </cell>
          <cell r="F1481" t="str">
            <v>K</v>
          </cell>
          <cell r="G1481" t="str">
            <v>z</v>
          </cell>
          <cell r="H1481">
            <v>45105</v>
          </cell>
          <cell r="I1481" t="str">
            <v>JUN</v>
          </cell>
          <cell r="J1481" t="str">
            <v>AUG</v>
          </cell>
          <cell r="Q1481" t="str">
            <v/>
          </cell>
          <cell r="R1481">
            <v>0</v>
          </cell>
          <cell r="T1481">
            <v>0</v>
          </cell>
        </row>
        <row r="1482">
          <cell r="B1482" t="str">
            <v>TO-SOSD-4B</v>
          </cell>
          <cell r="C1482" t="str">
            <v>Svetlana Nemcová</v>
          </cell>
          <cell r="D1482">
            <v>903061934</v>
          </cell>
          <cell r="E1482" t="str">
            <v>78963jm@gmail.com</v>
          </cell>
          <cell r="F1482" t="str">
            <v>K</v>
          </cell>
          <cell r="G1482" t="str">
            <v>z</v>
          </cell>
          <cell r="H1482">
            <v>45219</v>
          </cell>
          <cell r="I1482" t="str">
            <v>OKT</v>
          </cell>
          <cell r="J1482" t="str">
            <v>OKT</v>
          </cell>
          <cell r="Q1482" t="str">
            <v/>
          </cell>
          <cell r="R1482">
            <v>0</v>
          </cell>
          <cell r="T1482">
            <v>0</v>
          </cell>
        </row>
        <row r="1483">
          <cell r="B1483" t="str">
            <v>TO-SOSTaS-2S</v>
          </cell>
          <cell r="C1483" t="str">
            <v>Viktória Prachárová</v>
          </cell>
          <cell r="D1483">
            <v>908250754</v>
          </cell>
          <cell r="E1483" t="str">
            <v xml:space="preserve">viktoriapracharova@gmail.com </v>
          </cell>
          <cell r="F1483" t="str">
            <v/>
          </cell>
          <cell r="G1483" t="str">
            <v/>
          </cell>
          <cell r="H1483">
            <v>45201</v>
          </cell>
          <cell r="I1483" t="str">
            <v>OKT</v>
          </cell>
          <cell r="J1483" t="str">
            <v>OKT</v>
          </cell>
          <cell r="Q1483" t="str">
            <v/>
          </cell>
          <cell r="R1483">
            <v>0</v>
          </cell>
          <cell r="T1483">
            <v>0</v>
          </cell>
        </row>
        <row r="1484">
          <cell r="B1484" t="str">
            <v>TO-SOSTaS-4A</v>
          </cell>
          <cell r="C1484" t="str">
            <v>Adam Barát</v>
          </cell>
          <cell r="D1484">
            <v>949150608</v>
          </cell>
          <cell r="E1484" t="str">
            <v>adambarat42@gmail.com</v>
          </cell>
          <cell r="F1484" t="str">
            <v>K</v>
          </cell>
          <cell r="G1484" t="str">
            <v/>
          </cell>
          <cell r="H1484">
            <v>45182</v>
          </cell>
          <cell r="I1484" t="str">
            <v>SEP</v>
          </cell>
          <cell r="J1484" t="str">
            <v>SEP</v>
          </cell>
          <cell r="K1484" t="str">
            <v>SEP</v>
          </cell>
          <cell r="Q1484" t="str">
            <v/>
          </cell>
          <cell r="R1484">
            <v>0</v>
          </cell>
          <cell r="T1484">
            <v>0</v>
          </cell>
        </row>
        <row r="1485">
          <cell r="B1485" t="str">
            <v>TO-SOSTaS-4B</v>
          </cell>
          <cell r="C1485" t="str">
            <v>Sofia Hlaváčová</v>
          </cell>
          <cell r="D1485">
            <v>904174805</v>
          </cell>
          <cell r="E1485" t="str">
            <v>sofi.hlavacova@gmail.com</v>
          </cell>
          <cell r="F1485" t="str">
            <v>K</v>
          </cell>
          <cell r="G1485" t="str">
            <v>z</v>
          </cell>
          <cell r="H1485">
            <v>44986</v>
          </cell>
          <cell r="I1485" t="str">
            <v>OKT</v>
          </cell>
          <cell r="J1485" t="str">
            <v>SEP</v>
          </cell>
          <cell r="Q1485" t="str">
            <v/>
          </cell>
          <cell r="R1485">
            <v>0</v>
          </cell>
          <cell r="T1485">
            <v>0</v>
          </cell>
        </row>
        <row r="1486">
          <cell r="B1486" t="str">
            <v>TO-SOSTaS-4B_2</v>
          </cell>
          <cell r="C1486" t="str">
            <v>Benajmín Benko</v>
          </cell>
          <cell r="D1486">
            <v>918232487</v>
          </cell>
          <cell r="E1486" t="str">
            <v>benjaminbenko3012@gmail.com</v>
          </cell>
          <cell r="F1486" t="str">
            <v/>
          </cell>
          <cell r="G1486" t="str">
            <v/>
          </cell>
          <cell r="H1486">
            <v>45204</v>
          </cell>
          <cell r="I1486" t="str">
            <v>OKT</v>
          </cell>
          <cell r="Q1486" t="str">
            <v/>
          </cell>
          <cell r="R1486">
            <v>0</v>
          </cell>
          <cell r="T1486">
            <v>0</v>
          </cell>
        </row>
        <row r="1487">
          <cell r="B1487" t="str">
            <v>TO-SSUV-4A</v>
          </cell>
          <cell r="C1487" t="str">
            <v>Viktoria Adamusová</v>
          </cell>
          <cell r="D1487">
            <v>904913011</v>
          </cell>
          <cell r="E1487" t="str">
            <v>viktoriaadamusova3@gmail.com</v>
          </cell>
          <cell r="F1487" t="str">
            <v>K</v>
          </cell>
          <cell r="G1487" t="str">
            <v>z</v>
          </cell>
          <cell r="H1487">
            <v>44991</v>
          </cell>
          <cell r="J1487" t="str">
            <v>SEP</v>
          </cell>
          <cell r="M1487" t="str">
            <v>MSB</v>
          </cell>
          <cell r="Q1487" t="str">
            <v/>
          </cell>
          <cell r="R1487">
            <v>0</v>
          </cell>
          <cell r="T1487">
            <v>0</v>
          </cell>
        </row>
        <row r="1488">
          <cell r="B1488" t="str">
            <v>TO-SZS-4MAS</v>
          </cell>
          <cell r="C1488" t="str">
            <v>Patrícia Mináriková</v>
          </cell>
          <cell r="D1488">
            <v>918267321</v>
          </cell>
          <cell r="E1488" t="str">
            <v>patka.min2@gmail.com</v>
          </cell>
          <cell r="F1488" t="str">
            <v>K</v>
          </cell>
          <cell r="G1488" t="str">
            <v>z</v>
          </cell>
          <cell r="I1488" t="str">
            <v>APR</v>
          </cell>
          <cell r="J1488" t="str">
            <v>AUG</v>
          </cell>
          <cell r="K1488" t="str">
            <v>AUG</v>
          </cell>
          <cell r="L1488" t="str">
            <v>AUG</v>
          </cell>
          <cell r="Q1488" t="str">
            <v/>
          </cell>
          <cell r="R1488">
            <v>0</v>
          </cell>
          <cell r="T1488">
            <v>0</v>
          </cell>
        </row>
        <row r="1489">
          <cell r="B1489" t="str">
            <v>Tornala-SOS-4D</v>
          </cell>
          <cell r="C1489" t="str">
            <v>Viktoria Hugárová</v>
          </cell>
          <cell r="D1489">
            <v>950636174</v>
          </cell>
          <cell r="E1489" t="str">
            <v>hugyarviki@gmail.com</v>
          </cell>
          <cell r="F1489" t="str">
            <v/>
          </cell>
          <cell r="G1489" t="str">
            <v>z</v>
          </cell>
          <cell r="H1489">
            <v>45215</v>
          </cell>
          <cell r="I1489" t="str">
            <v>OKT</v>
          </cell>
          <cell r="Q1489" t="str">
            <v/>
          </cell>
          <cell r="R1489">
            <v>0</v>
          </cell>
          <cell r="T1489">
            <v>0</v>
          </cell>
        </row>
        <row r="1490">
          <cell r="B1490" t="str">
            <v>Tornala-SOS-4D_2</v>
          </cell>
          <cell r="C1490" t="str">
            <v>Vanessa Váciová</v>
          </cell>
          <cell r="D1490">
            <v>948767288</v>
          </cell>
          <cell r="E1490" t="str">
            <v>vanessa.vaciova@gmail.com</v>
          </cell>
          <cell r="F1490" t="str">
            <v/>
          </cell>
          <cell r="G1490" t="str">
            <v>z</v>
          </cell>
          <cell r="H1490">
            <v>45215</v>
          </cell>
          <cell r="I1490" t="str">
            <v>OKT</v>
          </cell>
          <cell r="Q1490" t="str">
            <v/>
          </cell>
          <cell r="R1490">
            <v>0</v>
          </cell>
          <cell r="T1490">
            <v>0</v>
          </cell>
        </row>
        <row r="1491">
          <cell r="B1491" t="str">
            <v>TR-PED-4C</v>
          </cell>
          <cell r="C1491" t="str">
            <v>Liwia Balut</v>
          </cell>
          <cell r="D1491">
            <v>909200135</v>
          </cell>
          <cell r="E1491" t="str">
            <v>liwiaweronikabalut@gmail.com</v>
          </cell>
          <cell r="F1491" t="str">
            <v>R</v>
          </cell>
          <cell r="G1491" t="str">
            <v>z</v>
          </cell>
          <cell r="H1491">
            <v>44974</v>
          </cell>
          <cell r="I1491" t="str">
            <v>APR</v>
          </cell>
          <cell r="J1491" t="str">
            <v>APR</v>
          </cell>
          <cell r="M1491" t="str">
            <v>MSB</v>
          </cell>
          <cell r="O1491" t="str">
            <v>2S</v>
          </cell>
          <cell r="P1491" t="str">
            <v>19.4.</v>
          </cell>
          <cell r="Q1491" t="str">
            <v/>
          </cell>
          <cell r="R1491">
            <v>0</v>
          </cell>
          <cell r="T1491">
            <v>0</v>
          </cell>
        </row>
        <row r="1492">
          <cell r="B1492" t="str">
            <v>TrenTep-SPORT-4MA</v>
          </cell>
          <cell r="C1492" t="str">
            <v>Branislav Michna</v>
          </cell>
          <cell r="D1492">
            <v>944734531</v>
          </cell>
          <cell r="E1492" t="str">
            <v>Michna2004@centrum.sk</v>
          </cell>
          <cell r="F1492" t="str">
            <v/>
          </cell>
          <cell r="G1492" t="str">
            <v/>
          </cell>
          <cell r="H1492">
            <v>45219</v>
          </cell>
          <cell r="I1492" t="str">
            <v>OKT</v>
          </cell>
          <cell r="Q1492" t="str">
            <v/>
          </cell>
          <cell r="R1492">
            <v>0</v>
          </cell>
          <cell r="T1492">
            <v>0</v>
          </cell>
        </row>
        <row r="1493">
          <cell r="B1493" t="str">
            <v>TRS-GYM-4B</v>
          </cell>
          <cell r="C1493" t="str">
            <v>Viktória Dudová</v>
          </cell>
          <cell r="D1493">
            <v>950837175</v>
          </cell>
          <cell r="E1493" t="str">
            <v>viktoria.dudova@outlook.sk</v>
          </cell>
          <cell r="F1493" t="str">
            <v>K</v>
          </cell>
          <cell r="G1493" t="str">
            <v/>
          </cell>
          <cell r="I1493" t="str">
            <v>=</v>
          </cell>
          <cell r="J1493" t="str">
            <v>JUL</v>
          </cell>
          <cell r="Q1493" t="str">
            <v/>
          </cell>
          <cell r="R1493">
            <v>0</v>
          </cell>
          <cell r="T1493">
            <v>0</v>
          </cell>
        </row>
        <row r="1494">
          <cell r="B1494" t="str">
            <v>TRS-GYM-4C</v>
          </cell>
          <cell r="C1494" t="str">
            <v>Sára Janotíková</v>
          </cell>
          <cell r="D1494">
            <v>902250669</v>
          </cell>
          <cell r="E1494" t="str">
            <v>s.janotikova@gmail.com</v>
          </cell>
          <cell r="F1494" t="str">
            <v>K</v>
          </cell>
          <cell r="G1494" t="str">
            <v/>
          </cell>
          <cell r="H1494" t="str">
            <v>KONK</v>
          </cell>
          <cell r="I1494" t="str">
            <v>=</v>
          </cell>
          <cell r="J1494" t="str">
            <v>SEP</v>
          </cell>
          <cell r="Q1494" t="str">
            <v/>
          </cell>
          <cell r="R1494">
            <v>0</v>
          </cell>
          <cell r="T1494">
            <v>0</v>
          </cell>
        </row>
        <row r="1495">
          <cell r="B1495" t="str">
            <v>TT-GAM-4B</v>
          </cell>
          <cell r="C1495" t="str">
            <v>Adela Suchoňová</v>
          </cell>
          <cell r="D1495">
            <v>940868939</v>
          </cell>
          <cell r="E1495" t="str">
            <v>adela.suchonova@gmail.com</v>
          </cell>
          <cell r="F1495" t="str">
            <v>R</v>
          </cell>
          <cell r="G1495" t="str">
            <v>z</v>
          </cell>
          <cell r="H1495">
            <v>44977</v>
          </cell>
          <cell r="I1495" t="str">
            <v>MAJ</v>
          </cell>
          <cell r="J1495" t="str">
            <v>JUN</v>
          </cell>
          <cell r="O1495" t="str">
            <v>PD</v>
          </cell>
          <cell r="Q1495" t="str">
            <v/>
          </cell>
          <cell r="R1495">
            <v>0</v>
          </cell>
          <cell r="T1495">
            <v>0</v>
          </cell>
        </row>
        <row r="1496">
          <cell r="B1496" t="str">
            <v>TT-GJH-4B</v>
          </cell>
          <cell r="C1496" t="str">
            <v>Ema Lovecká</v>
          </cell>
          <cell r="D1496">
            <v>944561202</v>
          </cell>
          <cell r="E1496" t="str">
            <v>lovecka.emusa@gmail.com</v>
          </cell>
          <cell r="F1496" t="str">
            <v>K</v>
          </cell>
          <cell r="G1496" t="str">
            <v>z</v>
          </cell>
          <cell r="H1496">
            <v>44977</v>
          </cell>
          <cell r="I1496" t="str">
            <v>SEP</v>
          </cell>
          <cell r="J1496" t="str">
            <v>SEP</v>
          </cell>
          <cell r="K1496" t="str">
            <v>SEP</v>
          </cell>
          <cell r="M1496" t="str">
            <v>MSB</v>
          </cell>
          <cell r="Q1496" t="str">
            <v/>
          </cell>
          <cell r="R1496">
            <v>0</v>
          </cell>
          <cell r="T1496">
            <v>0</v>
          </cell>
        </row>
        <row r="1497">
          <cell r="B1497" t="str">
            <v>TT-OAS-4ŠA</v>
          </cell>
          <cell r="C1497" t="str">
            <v>Lucia Knapíková</v>
          </cell>
          <cell r="D1497">
            <v>944481296</v>
          </cell>
          <cell r="E1497" t="str">
            <v>lucia.knapiksk@gmail.com</v>
          </cell>
          <cell r="F1497" t="str">
            <v/>
          </cell>
          <cell r="G1497" t="str">
            <v>z</v>
          </cell>
          <cell r="H1497">
            <v>45181</v>
          </cell>
          <cell r="I1497" t="str">
            <v>SEP</v>
          </cell>
          <cell r="J1497" t="str">
            <v>SEP</v>
          </cell>
          <cell r="Q1497" t="str">
            <v/>
          </cell>
          <cell r="R1497">
            <v>0</v>
          </cell>
          <cell r="T1497">
            <v>0</v>
          </cell>
        </row>
        <row r="1498">
          <cell r="B1498" t="str">
            <v>TT-OAS-4ŠB</v>
          </cell>
          <cell r="C1498" t="str">
            <v xml:space="preserve">Martina Čajkovičová </v>
          </cell>
          <cell r="D1498">
            <v>911143493</v>
          </cell>
          <cell r="E1498" t="str">
            <v>cajkovicova.mata@gmail.com</v>
          </cell>
          <cell r="F1498" t="str">
            <v>R</v>
          </cell>
          <cell r="G1498" t="str">
            <v>z</v>
          </cell>
          <cell r="H1498">
            <v>45175</v>
          </cell>
          <cell r="I1498" t="str">
            <v>SEP</v>
          </cell>
          <cell r="J1498" t="str">
            <v>SEP</v>
          </cell>
          <cell r="K1498" t="str">
            <v>SEP</v>
          </cell>
          <cell r="Q1498" t="str">
            <v/>
          </cell>
          <cell r="R1498">
            <v>0</v>
          </cell>
          <cell r="T1498">
            <v>0</v>
          </cell>
        </row>
        <row r="1499">
          <cell r="B1499" t="str">
            <v>TT-OAS-4ŠC</v>
          </cell>
          <cell r="C1499" t="str">
            <v>Tamara Oravcová</v>
          </cell>
          <cell r="D1499">
            <v>908555972</v>
          </cell>
          <cell r="E1499" t="str">
            <v xml:space="preserve">tamioravcova@gmail.com										</v>
          </cell>
          <cell r="F1499" t="str">
            <v>R</v>
          </cell>
          <cell r="G1499" t="str">
            <v>z</v>
          </cell>
          <cell r="H1499">
            <v>45202</v>
          </cell>
          <cell r="I1499" t="str">
            <v>OKT</v>
          </cell>
          <cell r="J1499" t="str">
            <v>OKT</v>
          </cell>
          <cell r="Q1499" t="str">
            <v/>
          </cell>
          <cell r="R1499">
            <v>0</v>
          </cell>
          <cell r="T1499">
            <v>0</v>
          </cell>
        </row>
        <row r="1500">
          <cell r="B1500" t="str">
            <v>TT-PASNV-4A</v>
          </cell>
          <cell r="C1500" t="str">
            <v>Katarína Hýll Luleiová</v>
          </cell>
          <cell r="D1500">
            <v>948000203</v>
          </cell>
          <cell r="E1500" t="str">
            <v>kluleiova@gmail.com</v>
          </cell>
          <cell r="F1500" t="str">
            <v>K</v>
          </cell>
          <cell r="G1500" t="str">
            <v>z</v>
          </cell>
          <cell r="H1500">
            <v>45211</v>
          </cell>
          <cell r="I1500" t="str">
            <v>OKT</v>
          </cell>
          <cell r="J1500" t="str">
            <v>OKT</v>
          </cell>
          <cell r="Q1500" t="str">
            <v/>
          </cell>
          <cell r="R1500">
            <v>0</v>
          </cell>
          <cell r="T1500">
            <v>0</v>
          </cell>
        </row>
        <row r="1501">
          <cell r="B1501" t="str">
            <v>TT-PASNV-4B</v>
          </cell>
          <cell r="C1501" t="str">
            <v>Aneta Staráčková</v>
          </cell>
          <cell r="D1501">
            <v>908852204</v>
          </cell>
          <cell r="E1501" t="str">
            <v>anetastarackova333@gmail.com</v>
          </cell>
          <cell r="F1501" t="str">
            <v>K</v>
          </cell>
          <cell r="G1501" t="str">
            <v>z</v>
          </cell>
          <cell r="H1501">
            <v>45233</v>
          </cell>
          <cell r="I1501" t="str">
            <v>NOV</v>
          </cell>
          <cell r="J1501" t="str">
            <v xml:space="preserve">NOV </v>
          </cell>
          <cell r="Q1501" t="str">
            <v/>
          </cell>
          <cell r="R1501">
            <v>0</v>
          </cell>
          <cell r="T1501">
            <v>0</v>
          </cell>
        </row>
        <row r="1502">
          <cell r="B1502" t="str">
            <v>TT-SKONZ-8A</v>
          </cell>
          <cell r="C1502" t="str">
            <v>Ema Jirku</v>
          </cell>
          <cell r="D1502">
            <v>903039462</v>
          </cell>
          <cell r="E1502" t="str">
            <v>emkajirkupk1@gmail.com</v>
          </cell>
          <cell r="F1502" t="str">
            <v>R</v>
          </cell>
          <cell r="G1502" t="str">
            <v>z</v>
          </cell>
          <cell r="H1502">
            <v>44977</v>
          </cell>
          <cell r="I1502" t="str">
            <v>JUL</v>
          </cell>
          <cell r="J1502" t="str">
            <v>SEP</v>
          </cell>
          <cell r="Q1502" t="str">
            <v/>
          </cell>
          <cell r="R1502">
            <v>0</v>
          </cell>
          <cell r="T1502">
            <v>0</v>
          </cell>
        </row>
        <row r="1503">
          <cell r="B1503" t="str">
            <v>TT-SOSA-4B</v>
          </cell>
          <cell r="C1503" t="str">
            <v>David Palšovič</v>
          </cell>
          <cell r="D1503">
            <v>903931815</v>
          </cell>
          <cell r="E1503" t="str">
            <v>davidkopravitko509@gmail.com</v>
          </cell>
          <cell r="F1503" t="str">
            <v/>
          </cell>
          <cell r="G1503" t="str">
            <v/>
          </cell>
          <cell r="J1503" t="str">
            <v xml:space="preserve">NOV </v>
          </cell>
          <cell r="Q1503" t="str">
            <v/>
          </cell>
          <cell r="R1503">
            <v>0</v>
          </cell>
          <cell r="T1503">
            <v>0</v>
          </cell>
        </row>
        <row r="1504">
          <cell r="B1504" t="str">
            <v>TT-SOSE-4A</v>
          </cell>
          <cell r="C1504" t="str">
            <v>Šimon Pavlík</v>
          </cell>
          <cell r="D1504">
            <v>917390825</v>
          </cell>
          <cell r="E1504" t="str">
            <v>simonpavliktt@gmail.com </v>
          </cell>
          <cell r="F1504" t="str">
            <v/>
          </cell>
          <cell r="G1504" t="str">
            <v>z</v>
          </cell>
          <cell r="H1504">
            <v>45076</v>
          </cell>
          <cell r="I1504" t="str">
            <v>MAJ</v>
          </cell>
          <cell r="Q1504" t="str">
            <v/>
          </cell>
          <cell r="R1504">
            <v>0</v>
          </cell>
          <cell r="T1504">
            <v>0</v>
          </cell>
        </row>
        <row r="1505">
          <cell r="B1505" t="str">
            <v>TT-SPORT-4A</v>
          </cell>
          <cell r="C1505" t="str">
            <v>Samuel Doboš</v>
          </cell>
          <cell r="D1505">
            <v>902851518</v>
          </cell>
          <cell r="E1505" t="str">
            <v>teror380@gmail.com</v>
          </cell>
          <cell r="F1505" t="str">
            <v>K</v>
          </cell>
          <cell r="G1505" t="str">
            <v>z</v>
          </cell>
          <cell r="H1505">
            <v>44971</v>
          </cell>
          <cell r="I1505" t="str">
            <v>MAR</v>
          </cell>
          <cell r="J1505" t="str">
            <v>MAR</v>
          </cell>
          <cell r="K1505" t="str">
            <v>MAR</v>
          </cell>
          <cell r="M1505" t="str">
            <v>MSB</v>
          </cell>
          <cell r="N1505" t="str">
            <v>F</v>
          </cell>
          <cell r="Q1505" t="str">
            <v/>
          </cell>
          <cell r="R1505">
            <v>0</v>
          </cell>
          <cell r="T1505">
            <v>0</v>
          </cell>
        </row>
        <row r="1506">
          <cell r="B1506" t="str">
            <v>TT-SPS-4EA</v>
          </cell>
          <cell r="C1506" t="str">
            <v>Ing. Elena Melicherčíková</v>
          </cell>
          <cell r="D1506">
            <v>910910051</v>
          </cell>
          <cell r="E1506" t="str">
            <v>elena.melichercikova@gmail.com</v>
          </cell>
          <cell r="F1506" t="str">
            <v>R</v>
          </cell>
          <cell r="G1506" t="str">
            <v/>
          </cell>
          <cell r="H1506">
            <v>45175</v>
          </cell>
          <cell r="I1506" t="str">
            <v>SEP</v>
          </cell>
          <cell r="J1506" t="str">
            <v>SEP</v>
          </cell>
          <cell r="Q1506" t="str">
            <v/>
          </cell>
          <cell r="R1506">
            <v>0</v>
          </cell>
          <cell r="T1506">
            <v>0</v>
          </cell>
        </row>
        <row r="1507">
          <cell r="B1507" t="str">
            <v>TT-SPS-4S</v>
          </cell>
          <cell r="C1507" t="str">
            <v>Jakub Pavelka</v>
          </cell>
          <cell r="D1507">
            <v>907745868</v>
          </cell>
          <cell r="E1507" t="str">
            <v>jakubpavelka58@gmail.com</v>
          </cell>
          <cell r="F1507" t="str">
            <v>R</v>
          </cell>
          <cell r="G1507" t="str">
            <v>z</v>
          </cell>
          <cell r="H1507">
            <v>45201</v>
          </cell>
          <cell r="I1507" t="str">
            <v>OKT</v>
          </cell>
          <cell r="J1507" t="str">
            <v>SEP</v>
          </cell>
          <cell r="K1507" t="str">
            <v>OKT</v>
          </cell>
          <cell r="M1507" t="str">
            <v>MSB</v>
          </cell>
          <cell r="Q1507" t="str">
            <v/>
          </cell>
          <cell r="R1507">
            <v>0</v>
          </cell>
          <cell r="T1507">
            <v>0</v>
          </cell>
        </row>
        <row r="1508">
          <cell r="B1508" t="str">
            <v>TT-SZS-4A</v>
          </cell>
          <cell r="C1508" t="str">
            <v>Laura Krupová</v>
          </cell>
          <cell r="D1508">
            <v>948263113</v>
          </cell>
          <cell r="E1508" t="str">
            <v>lkrupova1711@gmail.com</v>
          </cell>
          <cell r="F1508" t="str">
            <v>K</v>
          </cell>
          <cell r="G1508" t="str">
            <v/>
          </cell>
          <cell r="I1508" t="str">
            <v>OKT</v>
          </cell>
          <cell r="J1508" t="str">
            <v>OKT</v>
          </cell>
          <cell r="Q1508" t="str">
            <v/>
          </cell>
          <cell r="R1508">
            <v>0</v>
          </cell>
          <cell r="T1508">
            <v>0</v>
          </cell>
        </row>
        <row r="1509">
          <cell r="B1509" t="str">
            <v>TV-CG-4A</v>
          </cell>
          <cell r="C1509" t="str">
            <v>Jennifer Horňáková</v>
          </cell>
          <cell r="D1509">
            <v>918239467</v>
          </cell>
          <cell r="E1509" t="str">
            <v>jennika116@gmail.com</v>
          </cell>
          <cell r="F1509" t="str">
            <v>R</v>
          </cell>
          <cell r="G1509" t="str">
            <v>z</v>
          </cell>
          <cell r="H1509">
            <v>45007</v>
          </cell>
          <cell r="I1509" t="str">
            <v>JUN</v>
          </cell>
          <cell r="J1509" t="str">
            <v>AUG</v>
          </cell>
          <cell r="K1509" t="str">
            <v>JUN</v>
          </cell>
          <cell r="M1509" t="str">
            <v>MSB</v>
          </cell>
          <cell r="N1509" t="str">
            <v>F_peto</v>
          </cell>
          <cell r="O1509" t="str">
            <v>2S</v>
          </cell>
          <cell r="Q1509" t="str">
            <v/>
          </cell>
          <cell r="R1509">
            <v>0</v>
          </cell>
          <cell r="T1509">
            <v>0</v>
          </cell>
        </row>
        <row r="1510">
          <cell r="B1510" t="str">
            <v>TV-OA-4B</v>
          </cell>
          <cell r="C1510" t="str">
            <v>Richard Pajunk</v>
          </cell>
          <cell r="D1510">
            <v>951897874</v>
          </cell>
          <cell r="E1510" t="str">
            <v>richardik.200475@gmail.com</v>
          </cell>
          <cell r="F1510" t="str">
            <v>K</v>
          </cell>
          <cell r="G1510" t="str">
            <v>z</v>
          </cell>
          <cell r="I1510" t="str">
            <v>MAJ</v>
          </cell>
          <cell r="J1510" t="str">
            <v>=</v>
          </cell>
          <cell r="Q1510" t="str">
            <v/>
          </cell>
          <cell r="R1510">
            <v>0</v>
          </cell>
          <cell r="T1510">
            <v>0</v>
          </cell>
        </row>
        <row r="1511">
          <cell r="B1511" t="str">
            <v>TV-SSOS-4G</v>
          </cell>
          <cell r="C1511" t="str">
            <v>Ľudmila Tokárová</v>
          </cell>
          <cell r="D1511">
            <v>949898802</v>
          </cell>
          <cell r="E1511" t="str">
            <v>ludmilatokarova1@gmail.com</v>
          </cell>
          <cell r="F1511" t="str">
            <v>K</v>
          </cell>
          <cell r="G1511" t="str">
            <v>z</v>
          </cell>
          <cell r="H1511">
            <v>45019</v>
          </cell>
          <cell r="I1511" t="str">
            <v>JUL</v>
          </cell>
          <cell r="J1511" t="str">
            <v>OKT</v>
          </cell>
          <cell r="K1511" t="str">
            <v>OKT</v>
          </cell>
          <cell r="Q1511" t="str">
            <v/>
          </cell>
          <cell r="R1511">
            <v>0</v>
          </cell>
          <cell r="T1511">
            <v>0</v>
          </cell>
        </row>
        <row r="1512">
          <cell r="B1512" t="str">
            <v>TVR-GYM-4A</v>
          </cell>
          <cell r="C1512" t="str">
            <v>Veronika Šubjaková</v>
          </cell>
          <cell r="D1512">
            <v>950629935</v>
          </cell>
          <cell r="E1512" t="str">
            <v>veronikasubi150@gmail.com</v>
          </cell>
          <cell r="F1512" t="str">
            <v>K</v>
          </cell>
          <cell r="G1512" t="str">
            <v>z</v>
          </cell>
          <cell r="H1512">
            <v>45182</v>
          </cell>
          <cell r="I1512" t="str">
            <v>SEP</v>
          </cell>
          <cell r="J1512" t="str">
            <v>SEP</v>
          </cell>
          <cell r="M1512" t="str">
            <v>MSB</v>
          </cell>
          <cell r="Q1512" t="str">
            <v/>
          </cell>
          <cell r="R1512">
            <v>0</v>
          </cell>
          <cell r="T1512">
            <v>0</v>
          </cell>
        </row>
        <row r="1513">
          <cell r="B1513" t="str">
            <v>TVR-SPS-4B</v>
          </cell>
          <cell r="C1513" t="str">
            <v>Marek Vrábeľ</v>
          </cell>
          <cell r="D1513">
            <v>917642879</v>
          </cell>
          <cell r="E1513" t="str">
            <v xml:space="preserve">marek.vrabel.321@gmail.com </v>
          </cell>
          <cell r="F1513" t="str">
            <v>K</v>
          </cell>
          <cell r="G1513" t="str">
            <v>z</v>
          </cell>
          <cell r="H1513">
            <v>45213</v>
          </cell>
          <cell r="I1513" t="str">
            <v>OKT</v>
          </cell>
          <cell r="J1513" t="str">
            <v>=</v>
          </cell>
          <cell r="Q1513" t="str">
            <v/>
          </cell>
          <cell r="R1513">
            <v>0</v>
          </cell>
          <cell r="T1513">
            <v>0</v>
          </cell>
        </row>
        <row r="1514">
          <cell r="B1514" t="str">
            <v>Vkap-GYM-4B</v>
          </cell>
          <cell r="C1514" t="str">
            <v>Viktória Lobová</v>
          </cell>
          <cell r="D1514">
            <v>915181819</v>
          </cell>
          <cell r="E1514" t="str">
            <v xml:space="preserve">viktoria.lobo@gmail.com </v>
          </cell>
          <cell r="F1514" t="str">
            <v/>
          </cell>
          <cell r="G1514" t="str">
            <v>z</v>
          </cell>
          <cell r="H1514">
            <v>45076</v>
          </cell>
          <cell r="I1514" t="str">
            <v>MAJ</v>
          </cell>
          <cell r="J1514" t="str">
            <v>JUN</v>
          </cell>
          <cell r="K1514" t="str">
            <v>JUN</v>
          </cell>
          <cell r="M1514" t="str">
            <v>MSB</v>
          </cell>
          <cell r="Q1514" t="str">
            <v/>
          </cell>
          <cell r="R1514">
            <v>0</v>
          </cell>
          <cell r="T1514">
            <v>0</v>
          </cell>
        </row>
        <row r="1515">
          <cell r="B1515" t="str">
            <v>Vkap-SOS-4ES</v>
          </cell>
          <cell r="C1515" t="str">
            <v>Martina Citriaková</v>
          </cell>
          <cell r="D1515">
            <v>915915538</v>
          </cell>
          <cell r="E1515" t="str">
            <v>citriakmartina@gmail.com</v>
          </cell>
          <cell r="F1515" t="str">
            <v/>
          </cell>
          <cell r="G1515" t="str">
            <v/>
          </cell>
          <cell r="H1515">
            <v>45258</v>
          </cell>
          <cell r="I1515" t="str">
            <v>NOV</v>
          </cell>
          <cell r="J1515" t="str">
            <v>NOV</v>
          </cell>
          <cell r="Q1515" t="str">
            <v/>
          </cell>
          <cell r="R1515">
            <v>0</v>
          </cell>
          <cell r="T1515">
            <v>0</v>
          </cell>
        </row>
        <row r="1516">
          <cell r="B1516" t="str">
            <v>VM-OA-4A</v>
          </cell>
          <cell r="C1516" t="str">
            <v>Ing. Anikó Jankóová</v>
          </cell>
          <cell r="D1516">
            <v>915957951</v>
          </cell>
          <cell r="E1516" t="str">
            <v>anikojankoova@gmail.com</v>
          </cell>
          <cell r="F1516" t="str">
            <v/>
          </cell>
          <cell r="G1516" t="str">
            <v>z</v>
          </cell>
          <cell r="H1516">
            <v>45106</v>
          </cell>
          <cell r="I1516" t="str">
            <v>JUN</v>
          </cell>
          <cell r="J1516" t="str">
            <v>=</v>
          </cell>
          <cell r="K1516" t="str">
            <v>JUN</v>
          </cell>
          <cell r="Q1516" t="str">
            <v/>
          </cell>
          <cell r="R1516">
            <v>0</v>
          </cell>
          <cell r="T1516">
            <v>0</v>
          </cell>
        </row>
        <row r="1517">
          <cell r="B1517" t="str">
            <v>VM-OA-4B</v>
          </cell>
          <cell r="C1517" t="str">
            <v>Kristina Csibreiová</v>
          </cell>
          <cell r="D1517">
            <v>911233231</v>
          </cell>
          <cell r="E1517" t="str">
            <v>csibrei.zsofi@gmail.com</v>
          </cell>
          <cell r="F1517" t="str">
            <v/>
          </cell>
          <cell r="G1517" t="str">
            <v/>
          </cell>
          <cell r="H1517">
            <v>45184</v>
          </cell>
          <cell r="I1517" t="str">
            <v>SEP</v>
          </cell>
          <cell r="M1517" t="str">
            <v>MSB</v>
          </cell>
          <cell r="Q1517" t="str">
            <v/>
          </cell>
          <cell r="R1517">
            <v>0</v>
          </cell>
          <cell r="T1517">
            <v>0</v>
          </cell>
        </row>
        <row r="1518">
          <cell r="B1518" t="str">
            <v>VM-OA-4C</v>
          </cell>
          <cell r="C1518" t="str">
            <v>Ing. Rozália Nagy</v>
          </cell>
          <cell r="D1518">
            <v>903858458</v>
          </cell>
          <cell r="E1518" t="str">
            <v>rozalia.nagy.sk@gmail.com</v>
          </cell>
          <cell r="F1518" t="str">
            <v/>
          </cell>
          <cell r="G1518" t="str">
            <v>z</v>
          </cell>
          <cell r="H1518">
            <v>45097</v>
          </cell>
          <cell r="I1518" t="str">
            <v>JUN</v>
          </cell>
          <cell r="K1518" t="str">
            <v>JUN</v>
          </cell>
          <cell r="Q1518" t="str">
            <v/>
          </cell>
          <cell r="R1518">
            <v>0</v>
          </cell>
          <cell r="T1518">
            <v>0</v>
          </cell>
        </row>
        <row r="1519">
          <cell r="B1519" t="str">
            <v>VNT-CG-OKT</v>
          </cell>
          <cell r="C1519" t="str">
            <v>Bianka Katarína Kundravá</v>
          </cell>
          <cell r="D1519">
            <v>917913875</v>
          </cell>
          <cell r="E1519" t="str">
            <v>bianka.kundrava1@gmail.com</v>
          </cell>
          <cell r="F1519" t="str">
            <v>K</v>
          </cell>
          <cell r="G1519" t="str">
            <v>z</v>
          </cell>
          <cell r="H1519">
            <v>45002</v>
          </cell>
          <cell r="I1519" t="str">
            <v>APR</v>
          </cell>
          <cell r="J1519" t="str">
            <v>MAJ</v>
          </cell>
          <cell r="M1519" t="str">
            <v>MSB</v>
          </cell>
          <cell r="O1519" t="str">
            <v>PD</v>
          </cell>
          <cell r="Q1519" t="str">
            <v/>
          </cell>
          <cell r="R1519">
            <v>0</v>
          </cell>
          <cell r="T1519">
            <v>0</v>
          </cell>
        </row>
        <row r="1520">
          <cell r="B1520" t="str">
            <v>VNT-SOS-4B</v>
          </cell>
          <cell r="C1520" t="str">
            <v>Anna Horváthová</v>
          </cell>
          <cell r="D1520">
            <v>901708533</v>
          </cell>
          <cell r="E1520" t="str">
            <v>anickaerik18@gmail.com</v>
          </cell>
          <cell r="F1520" t="str">
            <v>K</v>
          </cell>
          <cell r="G1520" t="str">
            <v>z</v>
          </cell>
          <cell r="H1520">
            <v>45182</v>
          </cell>
          <cell r="I1520" t="str">
            <v>SEP</v>
          </cell>
          <cell r="J1520" t="str">
            <v>=</v>
          </cell>
          <cell r="Q1520" t="str">
            <v/>
          </cell>
          <cell r="R1520">
            <v>0</v>
          </cell>
          <cell r="T1520">
            <v>0</v>
          </cell>
        </row>
        <row r="1521">
          <cell r="B1521" t="str">
            <v>VNT-SOS-4C</v>
          </cell>
          <cell r="C1521" t="str">
            <v>Eva Valašíková</v>
          </cell>
          <cell r="D1521">
            <v>908159881</v>
          </cell>
          <cell r="E1521" t="str">
            <v>valasikovae@gmail.com</v>
          </cell>
          <cell r="F1521" t="str">
            <v>R</v>
          </cell>
          <cell r="G1521" t="str">
            <v>z</v>
          </cell>
          <cell r="H1521">
            <v>45217</v>
          </cell>
          <cell r="I1521" t="str">
            <v>OKT</v>
          </cell>
          <cell r="Q1521" t="str">
            <v/>
          </cell>
          <cell r="R1521">
            <v>0</v>
          </cell>
          <cell r="T1521">
            <v>0</v>
          </cell>
        </row>
        <row r="1522">
          <cell r="B1522" t="str">
            <v>VNT-SOS-4C_2</v>
          </cell>
          <cell r="C1522" t="str">
            <v>Aneta Goroľová</v>
          </cell>
          <cell r="D1522">
            <v>908900386</v>
          </cell>
          <cell r="E1522" t="str">
            <v>annygg.218@gmail.com</v>
          </cell>
          <cell r="F1522" t="str">
            <v/>
          </cell>
          <cell r="G1522" t="str">
            <v/>
          </cell>
          <cell r="H1522">
            <v>45240</v>
          </cell>
          <cell r="I1522" t="str">
            <v>NOV</v>
          </cell>
          <cell r="Q1522" t="str">
            <v/>
          </cell>
          <cell r="R1522">
            <v>0</v>
          </cell>
          <cell r="T1522">
            <v>0</v>
          </cell>
        </row>
        <row r="1523">
          <cell r="B1523" t="str">
            <v>Vrable-SOST-4A</v>
          </cell>
          <cell r="C1523" t="str">
            <v>Erika Czaková</v>
          </cell>
          <cell r="D1523">
            <v>908703511</v>
          </cell>
          <cell r="E1523" t="str">
            <v>erikaczakova@gmail.com</v>
          </cell>
          <cell r="F1523" t="str">
            <v>K</v>
          </cell>
          <cell r="G1523" t="str">
            <v/>
          </cell>
          <cell r="H1523">
            <v>45210</v>
          </cell>
          <cell r="I1523" t="str">
            <v>OKT</v>
          </cell>
          <cell r="Q1523" t="str">
            <v/>
          </cell>
          <cell r="R1523">
            <v>0</v>
          </cell>
          <cell r="T1523">
            <v>0</v>
          </cell>
        </row>
        <row r="1524">
          <cell r="B1524" t="str">
            <v>Vrable-SOST-4G</v>
          </cell>
          <cell r="C1524" t="str">
            <v>Fabián Kunkela</v>
          </cell>
          <cell r="D1524">
            <v>944645199</v>
          </cell>
          <cell r="E1524" t="str">
            <v>fabiankunkela@gmail.com</v>
          </cell>
          <cell r="F1524" t="str">
            <v>K</v>
          </cell>
          <cell r="G1524" t="str">
            <v>z</v>
          </cell>
          <cell r="H1524">
            <v>45201</v>
          </cell>
          <cell r="I1524" t="str">
            <v>OKT</v>
          </cell>
          <cell r="Q1524" t="str">
            <v/>
          </cell>
          <cell r="R1524">
            <v>0</v>
          </cell>
          <cell r="T1524">
            <v>0</v>
          </cell>
        </row>
        <row r="1525">
          <cell r="B1525" t="str">
            <v>Vrable-SOST-4G_stuzky</v>
          </cell>
          <cell r="C1525" t="str">
            <v>Radovan Navojský</v>
          </cell>
          <cell r="E1525" t="str">
            <v>rradovan.navojsky20@gmail.com</v>
          </cell>
          <cell r="F1525" t="str">
            <v/>
          </cell>
          <cell r="G1525" t="str">
            <v/>
          </cell>
          <cell r="H1525">
            <v>45201</v>
          </cell>
          <cell r="I1525" t="str">
            <v>OKT</v>
          </cell>
          <cell r="J1525" t="str">
            <v>OKT</v>
          </cell>
          <cell r="K1525" t="str">
            <v>OKT</v>
          </cell>
          <cell r="Q1525" t="str">
            <v/>
          </cell>
          <cell r="R1525">
            <v>0</v>
          </cell>
          <cell r="T1525">
            <v>0</v>
          </cell>
        </row>
        <row r="1526">
          <cell r="B1526" t="str">
            <v>ZA-BYT-2N</v>
          </cell>
          <cell r="C1526" t="str">
            <v>Mária Martinčová</v>
          </cell>
          <cell r="D1526">
            <v>909161012</v>
          </cell>
          <cell r="E1526" t="str">
            <v>martincova.maria03@gmail.com</v>
          </cell>
          <cell r="F1526" t="str">
            <v/>
          </cell>
          <cell r="G1526" t="str">
            <v>z</v>
          </cell>
          <cell r="I1526" t="str">
            <v>JAN</v>
          </cell>
          <cell r="J1526" t="str">
            <v>MAR</v>
          </cell>
          <cell r="K1526" t="str">
            <v>JAN</v>
          </cell>
          <cell r="Q1526" t="str">
            <v/>
          </cell>
          <cell r="R1526">
            <v>0</v>
          </cell>
          <cell r="T1526">
            <v>0</v>
          </cell>
        </row>
        <row r="1527">
          <cell r="B1527" t="str">
            <v>ZA-DA-4AM</v>
          </cell>
          <cell r="C1527" t="str">
            <v xml:space="preserve">Paula Panakova </v>
          </cell>
          <cell r="D1527">
            <v>904930521</v>
          </cell>
          <cell r="E1527" t="str">
            <v>panakovapaula@gmail.com</v>
          </cell>
          <cell r="F1527" t="str">
            <v>R</v>
          </cell>
          <cell r="G1527" t="str">
            <v>z</v>
          </cell>
          <cell r="H1527">
            <v>44981</v>
          </cell>
          <cell r="I1527" t="str">
            <v>SEP</v>
          </cell>
          <cell r="J1527" t="str">
            <v>SEP</v>
          </cell>
          <cell r="K1527" t="str">
            <v>SEP</v>
          </cell>
          <cell r="Q1527" t="str">
            <v/>
          </cell>
          <cell r="R1527">
            <v>0</v>
          </cell>
          <cell r="T1527">
            <v>0</v>
          </cell>
        </row>
        <row r="1528">
          <cell r="B1528" t="str">
            <v>ZA-DA-4BM</v>
          </cell>
          <cell r="C1528" t="str">
            <v>Ján Lulák</v>
          </cell>
          <cell r="D1528">
            <v>903669180</v>
          </cell>
          <cell r="E1528" t="str">
            <v>janko2004@azet.sk</v>
          </cell>
          <cell r="F1528" t="str">
            <v>R</v>
          </cell>
          <cell r="G1528" t="str">
            <v>z</v>
          </cell>
          <cell r="I1528" t="str">
            <v>JUN</v>
          </cell>
          <cell r="J1528" t="str">
            <v>JUL</v>
          </cell>
          <cell r="N1528" t="str">
            <v>F</v>
          </cell>
          <cell r="Q1528" t="str">
            <v/>
          </cell>
          <cell r="R1528">
            <v>0</v>
          </cell>
          <cell r="T1528">
            <v>0</v>
          </cell>
        </row>
        <row r="1529">
          <cell r="B1529" t="str">
            <v>ZA-DA-4BP</v>
          </cell>
          <cell r="C1529" t="str">
            <v>Anna Krčmáriková</v>
          </cell>
          <cell r="D1529">
            <v>948611715</v>
          </cell>
          <cell r="E1529" t="str">
            <v>annakrc2401@gmail.com</v>
          </cell>
          <cell r="F1529" t="str">
            <v>K</v>
          </cell>
          <cell r="G1529" t="str">
            <v>z</v>
          </cell>
          <cell r="H1529">
            <v>44968</v>
          </cell>
          <cell r="I1529" t="str">
            <v>MAJ</v>
          </cell>
          <cell r="J1529" t="str">
            <v>JUN</v>
          </cell>
          <cell r="K1529" t="str">
            <v>MAJ</v>
          </cell>
          <cell r="N1529" t="str">
            <v>F</v>
          </cell>
          <cell r="O1529" t="str">
            <v>PD</v>
          </cell>
          <cell r="Q1529" t="str">
            <v/>
          </cell>
          <cell r="R1529">
            <v>0</v>
          </cell>
          <cell r="T1529">
            <v>0</v>
          </cell>
        </row>
        <row r="1530">
          <cell r="B1530" t="str">
            <v>ZA-GHL-4C</v>
          </cell>
          <cell r="C1530" t="str">
            <v>Alexandra Dzurilová</v>
          </cell>
          <cell r="D1530">
            <v>940890116</v>
          </cell>
          <cell r="E1530" t="str">
            <v>alexandra.dzurillova2005@gmail.com</v>
          </cell>
          <cell r="F1530" t="str">
            <v>R</v>
          </cell>
          <cell r="G1530" t="str">
            <v>z</v>
          </cell>
          <cell r="H1530">
            <v>44968</v>
          </cell>
          <cell r="I1530" t="str">
            <v>MAJ</v>
          </cell>
          <cell r="J1530" t="str">
            <v>JUN</v>
          </cell>
          <cell r="K1530" t="str">
            <v>MAJ</v>
          </cell>
          <cell r="M1530" t="str">
            <v>MSB</v>
          </cell>
          <cell r="O1530" t="str">
            <v>PD</v>
          </cell>
          <cell r="Q1530" t="str">
            <v/>
          </cell>
          <cell r="R1530">
            <v>0</v>
          </cell>
          <cell r="T1530">
            <v>0</v>
          </cell>
        </row>
        <row r="1531">
          <cell r="B1531" t="str">
            <v>ZA-GSF-OKT</v>
          </cell>
          <cell r="C1531" t="str">
            <v>Jana Leštachová</v>
          </cell>
          <cell r="D1531">
            <v>903993353</v>
          </cell>
          <cell r="E1531" t="str">
            <v>janka.lestachova@gmail.com</v>
          </cell>
          <cell r="F1531" t="str">
            <v>K</v>
          </cell>
          <cell r="G1531" t="str">
            <v>z</v>
          </cell>
          <cell r="H1531">
            <v>44971</v>
          </cell>
          <cell r="I1531" t="str">
            <v>APR</v>
          </cell>
          <cell r="J1531" t="str">
            <v>APR</v>
          </cell>
          <cell r="K1531" t="str">
            <v>MAR</v>
          </cell>
          <cell r="M1531" t="str">
            <v>MSB</v>
          </cell>
          <cell r="O1531" t="str">
            <v>2S</v>
          </cell>
          <cell r="Q1531" t="str">
            <v/>
          </cell>
          <cell r="R1531">
            <v>0</v>
          </cell>
          <cell r="T1531">
            <v>0</v>
          </cell>
        </row>
        <row r="1532">
          <cell r="B1532" t="str">
            <v>ZA-GVAR-SEP A</v>
          </cell>
          <cell r="F1532" t="str">
            <v/>
          </cell>
          <cell r="G1532" t="str">
            <v/>
          </cell>
          <cell r="J1532" t="str">
            <v xml:space="preserve">NOV </v>
          </cell>
          <cell r="K1532" t="str">
            <v>NOV</v>
          </cell>
          <cell r="O1532" t="str">
            <v>PD</v>
          </cell>
          <cell r="Q1532" t="str">
            <v/>
          </cell>
          <cell r="R1532">
            <v>0</v>
          </cell>
          <cell r="T1532">
            <v>0</v>
          </cell>
        </row>
        <row r="1533">
          <cell r="B1533" t="str">
            <v>ZA-GVO-4A</v>
          </cell>
          <cell r="C1533" t="str">
            <v>Martin Kavacký</v>
          </cell>
          <cell r="D1533">
            <v>917337107</v>
          </cell>
          <cell r="E1533" t="str">
            <v>kavacky.mato@gmail.com</v>
          </cell>
          <cell r="F1533" t="str">
            <v>R</v>
          </cell>
          <cell r="G1533" t="str">
            <v/>
          </cell>
          <cell r="J1533" t="str">
            <v>SEP</v>
          </cell>
          <cell r="K1533" t="str">
            <v>SEP</v>
          </cell>
          <cell r="Q1533" t="str">
            <v/>
          </cell>
          <cell r="R1533">
            <v>0</v>
          </cell>
          <cell r="T1533">
            <v>0</v>
          </cell>
        </row>
        <row r="1534">
          <cell r="B1534" t="str">
            <v>ZA-GVO-4B</v>
          </cell>
          <cell r="C1534" t="str">
            <v xml:space="preserve">Barbora Tabačková </v>
          </cell>
          <cell r="D1534">
            <v>917229001</v>
          </cell>
          <cell r="E1534" t="str">
            <v>barboratabackova192@gmail.com</v>
          </cell>
          <cell r="F1534" t="str">
            <v>R</v>
          </cell>
          <cell r="G1534" t="str">
            <v>z</v>
          </cell>
          <cell r="H1534">
            <v>44970</v>
          </cell>
          <cell r="I1534" t="str">
            <v>MAJ</v>
          </cell>
          <cell r="J1534" t="str">
            <v>JUN</v>
          </cell>
          <cell r="K1534" t="str">
            <v>MAJ</v>
          </cell>
          <cell r="M1534" t="str">
            <v>MSB</v>
          </cell>
          <cell r="O1534" t="str">
            <v>PD</v>
          </cell>
          <cell r="Q1534" t="str">
            <v/>
          </cell>
          <cell r="R1534">
            <v>0</v>
          </cell>
          <cell r="T1534">
            <v>0</v>
          </cell>
        </row>
        <row r="1535">
          <cell r="B1535" t="str">
            <v>ZA-HA-2Av</v>
          </cell>
          <cell r="C1535" t="str">
            <v>Marianna Horváthová</v>
          </cell>
          <cell r="D1535">
            <v>903826372</v>
          </cell>
          <cell r="E1535" t="str">
            <v>marisahorvatova@gmail.com</v>
          </cell>
          <cell r="F1535" t="str">
            <v/>
          </cell>
          <cell r="G1535" t="str">
            <v>z</v>
          </cell>
          <cell r="H1535">
            <v>45195</v>
          </cell>
          <cell r="I1535" t="str">
            <v>SEP</v>
          </cell>
          <cell r="J1535" t="str">
            <v>SEP</v>
          </cell>
          <cell r="Q1535" t="str">
            <v/>
          </cell>
          <cell r="R1535">
            <v>0</v>
          </cell>
          <cell r="T1535">
            <v>0</v>
          </cell>
        </row>
        <row r="1536">
          <cell r="B1536" t="str">
            <v>ZA-OAVO-5H (5r)</v>
          </cell>
          <cell r="C1536" t="str">
            <v>Soňa Hrušíková</v>
          </cell>
          <cell r="D1536">
            <v>918243986</v>
          </cell>
          <cell r="E1536" t="str">
            <v>shrusikova8@gmail.com</v>
          </cell>
          <cell r="F1536" t="str">
            <v>K</v>
          </cell>
          <cell r="G1536" t="str">
            <v>z</v>
          </cell>
          <cell r="H1536">
            <v>44970</v>
          </cell>
          <cell r="I1536" t="str">
            <v>MAJ</v>
          </cell>
          <cell r="J1536" t="str">
            <v>JUN</v>
          </cell>
          <cell r="K1536" t="str">
            <v>MAJ</v>
          </cell>
          <cell r="M1536" t="str">
            <v>MSB</v>
          </cell>
          <cell r="Q1536" t="str">
            <v/>
          </cell>
          <cell r="R1536">
            <v>0</v>
          </cell>
          <cell r="T1536">
            <v>0</v>
          </cell>
        </row>
        <row r="1537">
          <cell r="B1537" t="str">
            <v>ZA-PASNV-4Z</v>
          </cell>
          <cell r="C1537" t="str">
            <v>Chiara Hubočanová</v>
          </cell>
          <cell r="D1537">
            <v>907345797</v>
          </cell>
          <cell r="E1537" t="str">
            <v>kikahubocanova@gmail.com</v>
          </cell>
          <cell r="F1537" t="str">
            <v>R</v>
          </cell>
          <cell r="G1537" t="str">
            <v>z</v>
          </cell>
          <cell r="H1537">
            <v>45106</v>
          </cell>
          <cell r="I1537" t="str">
            <v>JUN</v>
          </cell>
          <cell r="J1537" t="str">
            <v>SEP</v>
          </cell>
          <cell r="K1537" t="str">
            <v>JUN</v>
          </cell>
          <cell r="Q1537" t="str">
            <v/>
          </cell>
          <cell r="R1537">
            <v>0</v>
          </cell>
          <cell r="T1537">
            <v>0</v>
          </cell>
        </row>
        <row r="1538">
          <cell r="B1538" t="str">
            <v>ZA-SOA-4IC</v>
          </cell>
          <cell r="C1538" t="str">
            <v>Mária Papučíková</v>
          </cell>
          <cell r="D1538">
            <v>908677933</v>
          </cell>
          <cell r="E1538" t="str">
            <v>majapapucikova@gmail.com</v>
          </cell>
          <cell r="F1538" t="str">
            <v>R</v>
          </cell>
          <cell r="G1538" t="str">
            <v>z</v>
          </cell>
          <cell r="H1538">
            <v>44981</v>
          </cell>
          <cell r="I1538" t="str">
            <v>MAJ</v>
          </cell>
          <cell r="J1538" t="str">
            <v>AUG</v>
          </cell>
          <cell r="M1538" t="str">
            <v>MSB</v>
          </cell>
          <cell r="Q1538" t="str">
            <v/>
          </cell>
          <cell r="R1538">
            <v>0</v>
          </cell>
          <cell r="T1538">
            <v>0</v>
          </cell>
        </row>
        <row r="1539">
          <cell r="B1539" t="str">
            <v>ZA-SOSJR-2NDS</v>
          </cell>
          <cell r="C1539" t="str">
            <v>Šimon Koza</v>
          </cell>
          <cell r="D1539">
            <v>950601280</v>
          </cell>
          <cell r="E1539" t="str">
            <v>s.koza168@gmail.com</v>
          </cell>
          <cell r="F1539" t="str">
            <v/>
          </cell>
          <cell r="G1539" t="str">
            <v/>
          </cell>
          <cell r="I1539" t="str">
            <v>=</v>
          </cell>
          <cell r="J1539" t="str">
            <v>SEP</v>
          </cell>
          <cell r="K1539" t="str">
            <v>AUG</v>
          </cell>
          <cell r="M1539" t="str">
            <v>MSB</v>
          </cell>
          <cell r="Q1539" t="str">
            <v/>
          </cell>
          <cell r="R1539">
            <v>0</v>
          </cell>
          <cell r="T1539">
            <v>0</v>
          </cell>
        </row>
        <row r="1540">
          <cell r="B1540" t="str">
            <v>ZA-SOSP-4ŠA</v>
          </cell>
          <cell r="C1540" t="str">
            <v>Natália Sýkorová</v>
          </cell>
          <cell r="D1540">
            <v>911964044</v>
          </cell>
          <cell r="E1540" t="str">
            <v>nataliasykorova4b@gmail.com</v>
          </cell>
          <cell r="F1540" t="str">
            <v>R</v>
          </cell>
          <cell r="G1540" t="str">
            <v>z</v>
          </cell>
          <cell r="H1540">
            <v>44981</v>
          </cell>
          <cell r="I1540" t="str">
            <v>MAR</v>
          </cell>
          <cell r="J1540" t="str">
            <v>APR</v>
          </cell>
          <cell r="Q1540" t="str">
            <v/>
          </cell>
          <cell r="R1540">
            <v>0</v>
          </cell>
          <cell r="T1540">
            <v>0</v>
          </cell>
        </row>
        <row r="1541">
          <cell r="B1541" t="str">
            <v>ZA-SOSS-4D</v>
          </cell>
          <cell r="C1541" t="str">
            <v>Jakub Krisťák</v>
          </cell>
          <cell r="D1541">
            <v>949434637</v>
          </cell>
          <cell r="E1541" t="str">
            <v>Jakubkristak007@gmail.com</v>
          </cell>
          <cell r="F1541" t="str">
            <v>R</v>
          </cell>
          <cell r="G1541" t="str">
            <v/>
          </cell>
          <cell r="I1541" t="str">
            <v>APR</v>
          </cell>
          <cell r="Q1541" t="str">
            <v/>
          </cell>
          <cell r="R1541">
            <v>0</v>
          </cell>
          <cell r="T1541">
            <v>0</v>
          </cell>
        </row>
        <row r="1542">
          <cell r="B1542" t="str">
            <v>ZA-SPSS-4G</v>
          </cell>
          <cell r="C1542" t="str">
            <v>Ella Trnovcová</v>
          </cell>
          <cell r="D1542">
            <v>905891747</v>
          </cell>
          <cell r="E1542" t="str">
            <v>erca7765@gmail.com</v>
          </cell>
          <cell r="F1542" t="str">
            <v>R</v>
          </cell>
          <cell r="G1542" t="str">
            <v>z</v>
          </cell>
          <cell r="H1542">
            <v>44968</v>
          </cell>
          <cell r="I1542" t="str">
            <v>MAR</v>
          </cell>
          <cell r="J1542" t="str">
            <v>APR</v>
          </cell>
          <cell r="K1542" t="str">
            <v>MAR</v>
          </cell>
          <cell r="Q1542" t="str">
            <v/>
          </cell>
          <cell r="R1542">
            <v>0</v>
          </cell>
          <cell r="T1542">
            <v>0</v>
          </cell>
        </row>
        <row r="1543">
          <cell r="B1543" t="str">
            <v>ZA-SSUV-4B</v>
          </cell>
          <cell r="C1543" t="str">
            <v>Kristína Červencová</v>
          </cell>
          <cell r="D1543">
            <v>948279516</v>
          </cell>
          <cell r="E1543" t="str">
            <v>kristycervencova@gmail.com</v>
          </cell>
          <cell r="F1543" t="str">
            <v>K</v>
          </cell>
          <cell r="G1543" t="str">
            <v/>
          </cell>
          <cell r="J1543" t="str">
            <v>SEP</v>
          </cell>
          <cell r="Q1543" t="str">
            <v/>
          </cell>
          <cell r="R1543">
            <v>0</v>
          </cell>
          <cell r="T1543">
            <v>0</v>
          </cell>
        </row>
        <row r="1544">
          <cell r="B1544" t="str">
            <v>ZA-SZS-4B</v>
          </cell>
          <cell r="C1544" t="str">
            <v>Slávka Záhradníková</v>
          </cell>
          <cell r="D1544">
            <v>917975115</v>
          </cell>
          <cell r="E1544" t="str">
            <v>slavkazahradnikova1@gmail.com</v>
          </cell>
          <cell r="F1544" t="str">
            <v/>
          </cell>
          <cell r="G1544" t="str">
            <v/>
          </cell>
          <cell r="H1544">
            <v>44957</v>
          </cell>
          <cell r="I1544" t="str">
            <v>JAN</v>
          </cell>
          <cell r="Q1544" t="str">
            <v/>
          </cell>
          <cell r="R1544">
            <v>0</v>
          </cell>
          <cell r="T1544">
            <v>0</v>
          </cell>
        </row>
        <row r="1545">
          <cell r="B1545" t="str">
            <v>ZC-SOS-4B</v>
          </cell>
          <cell r="C1545" t="str">
            <v>Ing. Zuzana Volfová -zástupkyňa pre TV</v>
          </cell>
          <cell r="D1545">
            <v>911948711</v>
          </cell>
          <cell r="E1545" t="str">
            <v>ztv@soszc.eu</v>
          </cell>
          <cell r="J1545" t="str">
            <v>OKT</v>
          </cell>
          <cell r="Q1545" t="str">
            <v/>
          </cell>
          <cell r="T1545">
            <v>0</v>
          </cell>
        </row>
        <row r="1546">
          <cell r="B1546" t="str">
            <v>ZH-OAS-2E</v>
          </cell>
          <cell r="C1546" t="str">
            <v>Andrea Duníková</v>
          </cell>
          <cell r="D1546">
            <v>948559103</v>
          </cell>
          <cell r="E1546" t="str">
            <v>adka.dunikova@icloud.com</v>
          </cell>
          <cell r="F1546" t="str">
            <v/>
          </cell>
          <cell r="G1546" t="str">
            <v>z</v>
          </cell>
          <cell r="H1546">
            <v>45209</v>
          </cell>
          <cell r="I1546" t="str">
            <v>OKT</v>
          </cell>
          <cell r="J1546" t="str">
            <v>OKT</v>
          </cell>
          <cell r="K1546" t="str">
            <v>OKT</v>
          </cell>
          <cell r="Q1546" t="str">
            <v/>
          </cell>
          <cell r="R1546">
            <v>0</v>
          </cell>
          <cell r="T1546">
            <v>0</v>
          </cell>
        </row>
        <row r="1547">
          <cell r="B1547" t="str">
            <v>ZH-SOA-4OA</v>
          </cell>
          <cell r="C1547" t="str">
            <v>Tímea Píšová</v>
          </cell>
          <cell r="D1547">
            <v>903048093</v>
          </cell>
          <cell r="E1547" t="str">
            <v>timeapisova@icloud.com</v>
          </cell>
          <cell r="F1547" t="str">
            <v>K</v>
          </cell>
          <cell r="G1547" t="str">
            <v>z</v>
          </cell>
          <cell r="H1547">
            <v>44957</v>
          </cell>
          <cell r="I1547" t="str">
            <v>MAR</v>
          </cell>
          <cell r="J1547" t="str">
            <v>APR</v>
          </cell>
          <cell r="M1547" t="str">
            <v>MSB</v>
          </cell>
          <cell r="O1547" t="str">
            <v>PD</v>
          </cell>
          <cell r="Q1547" t="str">
            <v/>
          </cell>
          <cell r="R1547">
            <v>0</v>
          </cell>
          <cell r="T1547">
            <v>0</v>
          </cell>
        </row>
        <row r="1548">
          <cell r="B1548" t="str">
            <v>ZH-SSOST-4AM</v>
          </cell>
          <cell r="C1548" t="str">
            <v>Ing. Monika Csányiová</v>
          </cell>
          <cell r="D1548">
            <v>907856463</v>
          </cell>
          <cell r="E1548" t="str">
            <v>m.csanyiova@centrum.sk</v>
          </cell>
          <cell r="F1548" t="str">
            <v>K</v>
          </cell>
          <cell r="G1548" t="str">
            <v>z</v>
          </cell>
          <cell r="H1548">
            <v>45191</v>
          </cell>
          <cell r="I1548" t="str">
            <v>SEP</v>
          </cell>
          <cell r="J1548" t="str">
            <v>SEP</v>
          </cell>
          <cell r="K1548" t="str">
            <v>SEP</v>
          </cell>
          <cell r="Q1548" t="str">
            <v/>
          </cell>
          <cell r="R1548">
            <v>0</v>
          </cell>
          <cell r="T1548">
            <v>0</v>
          </cell>
        </row>
        <row r="1549">
          <cell r="B1549" t="str">
            <v>ZM-SOSP-4F</v>
          </cell>
          <cell r="C1549" t="str">
            <v>Eliška Dodoková</v>
          </cell>
          <cell r="D1549">
            <v>908141948</v>
          </cell>
          <cell r="E1549" t="str">
            <v>eliskadodokova2@gmail.com</v>
          </cell>
          <cell r="F1549" t="str">
            <v>K</v>
          </cell>
          <cell r="G1549" t="str">
            <v>z</v>
          </cell>
          <cell r="H1549">
            <v>45212</v>
          </cell>
          <cell r="I1549" t="str">
            <v>OKT</v>
          </cell>
          <cell r="J1549" t="str">
            <v>=</v>
          </cell>
          <cell r="Q1549" t="str">
            <v/>
          </cell>
          <cell r="R1549">
            <v>0</v>
          </cell>
          <cell r="T1549">
            <v>0</v>
          </cell>
        </row>
        <row r="1550">
          <cell r="B1550" t="str">
            <v>ZM-SOSP-4P</v>
          </cell>
          <cell r="C1550" t="str">
            <v>Peter Hodál</v>
          </cell>
          <cell r="D1550">
            <v>949358565</v>
          </cell>
          <cell r="E1550" t="str">
            <v>hodal.pet@gmail.com</v>
          </cell>
          <cell r="F1550" t="str">
            <v>K</v>
          </cell>
          <cell r="G1550" t="str">
            <v/>
          </cell>
          <cell r="H1550">
            <v>45210</v>
          </cell>
          <cell r="I1550" t="str">
            <v>OKT</v>
          </cell>
          <cell r="K1550" t="str">
            <v>OKT</v>
          </cell>
          <cell r="Q1550" t="str">
            <v/>
          </cell>
          <cell r="R1550">
            <v>0</v>
          </cell>
          <cell r="T1550">
            <v>0</v>
          </cell>
        </row>
        <row r="1551">
          <cell r="B1551" t="str">
            <v>ZM-SOST-4M</v>
          </cell>
          <cell r="C1551" t="str">
            <v>Zuzana Madolová</v>
          </cell>
          <cell r="D1551">
            <v>904534524</v>
          </cell>
          <cell r="E1551" t="str">
            <v>zuzana.madolova1@gmail.com</v>
          </cell>
          <cell r="F1551" t="str">
            <v>K</v>
          </cell>
          <cell r="G1551" t="str">
            <v>z</v>
          </cell>
          <cell r="H1551">
            <v>45224</v>
          </cell>
          <cell r="I1551" t="str">
            <v>OKT</v>
          </cell>
          <cell r="J1551" t="str">
            <v>OKT</v>
          </cell>
          <cell r="Q1551" t="str">
            <v/>
          </cell>
          <cell r="R1551">
            <v>0</v>
          </cell>
          <cell r="T1551">
            <v>0</v>
          </cell>
        </row>
        <row r="1552">
          <cell r="B1552" t="str">
            <v>ZV-GLS-4C</v>
          </cell>
          <cell r="C1552" t="str">
            <v>Lucia Žiaková</v>
          </cell>
          <cell r="D1552">
            <v>903949594</v>
          </cell>
          <cell r="E1552" t="str">
            <v>lucia.ziakova@gymzv.sk</v>
          </cell>
          <cell r="F1552" t="str">
            <v>K</v>
          </cell>
          <cell r="G1552" t="str">
            <v>z</v>
          </cell>
          <cell r="H1552">
            <v>44958</v>
          </cell>
          <cell r="I1552" t="str">
            <v>MAJ</v>
          </cell>
          <cell r="J1552" t="str">
            <v>MAR</v>
          </cell>
          <cell r="K1552" t="str">
            <v>MAR</v>
          </cell>
          <cell r="M1552" t="str">
            <v>MSB</v>
          </cell>
          <cell r="O1552" t="str">
            <v>2S</v>
          </cell>
          <cell r="Q1552" t="str">
            <v/>
          </cell>
          <cell r="R1552">
            <v>0</v>
          </cell>
          <cell r="T1552">
            <v>0</v>
          </cell>
        </row>
        <row r="1553">
          <cell r="B1553" t="str">
            <v>ZV-HSaO-4A</v>
          </cell>
          <cell r="C1553" t="str">
            <v>Nina Kupcová</v>
          </cell>
          <cell r="D1553">
            <v>918975519</v>
          </cell>
          <cell r="E1553" t="str">
            <v>nina.kupcova9@gmail.com</v>
          </cell>
          <cell r="F1553" t="str">
            <v>K</v>
          </cell>
          <cell r="G1553" t="str">
            <v/>
          </cell>
          <cell r="J1553" t="str">
            <v>=</v>
          </cell>
          <cell r="K1553" t="str">
            <v>OKT</v>
          </cell>
          <cell r="Q1553" t="str">
            <v/>
          </cell>
          <cell r="R1553">
            <v>0</v>
          </cell>
          <cell r="T1553">
            <v>0</v>
          </cell>
        </row>
        <row r="1554">
          <cell r="B1554" t="str">
            <v>ZV-PINK-4SK</v>
          </cell>
          <cell r="C1554" t="str">
            <v>Viktória Anna Lámerová</v>
          </cell>
          <cell r="D1554">
            <v>948094441</v>
          </cell>
          <cell r="E1554" t="str">
            <v>vikilamerova@gmail.com</v>
          </cell>
          <cell r="F1554" t="str">
            <v/>
          </cell>
          <cell r="G1554" t="str">
            <v/>
          </cell>
          <cell r="H1554">
            <v>45204</v>
          </cell>
          <cell r="I1554" t="str">
            <v>OKT</v>
          </cell>
          <cell r="Q1554" t="str">
            <v/>
          </cell>
          <cell r="R1554">
            <v>0</v>
          </cell>
          <cell r="T1554">
            <v>0</v>
          </cell>
        </row>
        <row r="1555">
          <cell r="B1555" t="str">
            <v>ZV-SOSD-4D</v>
          </cell>
          <cell r="C1555" t="str">
            <v>Gabika Holková</v>
          </cell>
          <cell r="D1555">
            <v>944204217</v>
          </cell>
          <cell r="E1555" t="str">
            <v>gabika1812@gmail.com</v>
          </cell>
          <cell r="F1555" t="str">
            <v>K</v>
          </cell>
          <cell r="G1555" t="str">
            <v>z</v>
          </cell>
          <cell r="H1555">
            <v>44999</v>
          </cell>
          <cell r="I1555" t="str">
            <v>MAJ</v>
          </cell>
          <cell r="J1555" t="str">
            <v>=</v>
          </cell>
          <cell r="Q1555" t="str">
            <v/>
          </cell>
          <cell r="R1555">
            <v>0</v>
          </cell>
          <cell r="T1555">
            <v>0</v>
          </cell>
        </row>
        <row r="1556">
          <cell r="B1556" t="str">
            <v>ZV-SPSD-4AT</v>
          </cell>
          <cell r="C1556" t="str">
            <v>Barbora Longovičová</v>
          </cell>
          <cell r="D1556">
            <v>915223375</v>
          </cell>
          <cell r="E1556" t="str">
            <v>longovicovab@gmail.com</v>
          </cell>
          <cell r="F1556" t="str">
            <v>K</v>
          </cell>
          <cell r="G1556" t="str">
            <v>z</v>
          </cell>
          <cell r="H1556">
            <v>45202</v>
          </cell>
          <cell r="I1556" t="str">
            <v>OKT</v>
          </cell>
          <cell r="J1556" t="str">
            <v>OKT</v>
          </cell>
          <cell r="Q1556" t="str">
            <v/>
          </cell>
          <cell r="R1556">
            <v>0</v>
          </cell>
          <cell r="T1556">
            <v>0</v>
          </cell>
        </row>
        <row r="1557">
          <cell r="B1557" t="str">
            <v>TVR-SOSL-4C</v>
          </cell>
          <cell r="C1557" t="str">
            <v>Matúš Ptačin</v>
          </cell>
          <cell r="D1557">
            <v>911440644</v>
          </cell>
          <cell r="E1557" t="str">
            <v>0949678162a@gmail.com</v>
          </cell>
          <cell r="F1557" t="str">
            <v>K</v>
          </cell>
          <cell r="G1557" t="str">
            <v/>
          </cell>
          <cell r="Q1557" t="str">
            <v/>
          </cell>
          <cell r="R1557">
            <v>0</v>
          </cell>
          <cell r="T1557">
            <v>0</v>
          </cell>
        </row>
        <row r="1558">
          <cell r="B1558" t="str">
            <v>PD-OA-4A</v>
          </cell>
          <cell r="C1558" t="str">
            <v>Adriana Vašková</v>
          </cell>
          <cell r="D1558">
            <v>915802197</v>
          </cell>
          <cell r="E1558" t="str">
            <v>addriana.vaskova@gmail.com</v>
          </cell>
          <cell r="F1558" t="str">
            <v>K</v>
          </cell>
          <cell r="G1558" t="str">
            <v/>
          </cell>
          <cell r="H1558" t="str">
            <v>KONK</v>
          </cell>
          <cell r="Q1558" t="str">
            <v/>
          </cell>
          <cell r="R1558">
            <v>0</v>
          </cell>
          <cell r="T1558">
            <v>0</v>
          </cell>
        </row>
        <row r="1559">
          <cell r="B1559" t="str">
            <v>TVR-SPS-4A</v>
          </cell>
          <cell r="C1559" t="str">
            <v>Andrej Adamčík</v>
          </cell>
          <cell r="D1559">
            <v>908074861</v>
          </cell>
          <cell r="E1559" t="str">
            <v>adko.adamcik@gmail.com</v>
          </cell>
          <cell r="F1559" t="str">
            <v>K</v>
          </cell>
          <cell r="G1559" t="str">
            <v/>
          </cell>
          <cell r="Q1559" t="str">
            <v/>
          </cell>
          <cell r="R1559">
            <v>0</v>
          </cell>
          <cell r="T1559">
            <v>0</v>
          </cell>
        </row>
        <row r="1560">
          <cell r="B1560" t="str">
            <v>TN-SUV-4IE</v>
          </cell>
          <cell r="C1560" t="str">
            <v>Adrian Mikloš</v>
          </cell>
          <cell r="D1560">
            <v>907161780</v>
          </cell>
          <cell r="E1560" t="str">
            <v>adrianmiklos777@gmail.com</v>
          </cell>
          <cell r="F1560" t="str">
            <v>K</v>
          </cell>
          <cell r="G1560" t="str">
            <v/>
          </cell>
          <cell r="Q1560" t="str">
            <v/>
          </cell>
          <cell r="R1560">
            <v>0</v>
          </cell>
          <cell r="T1560">
            <v>0</v>
          </cell>
        </row>
        <row r="1561">
          <cell r="B1561" t="str">
            <v>KE-SOSOSTR-4E</v>
          </cell>
          <cell r="C1561" t="str">
            <v>Adrián Vybiral</v>
          </cell>
          <cell r="D1561">
            <v>949134554</v>
          </cell>
          <cell r="E1561" t="str">
            <v>adrvyb@gmail.com</v>
          </cell>
          <cell r="F1561" t="str">
            <v>K</v>
          </cell>
          <cell r="G1561" t="str">
            <v/>
          </cell>
          <cell r="Q1561" t="str">
            <v/>
          </cell>
          <cell r="R1561">
            <v>0</v>
          </cell>
          <cell r="T1561">
            <v>0</v>
          </cell>
        </row>
        <row r="1562">
          <cell r="B1562" t="str">
            <v>TrenTep-SPORT-4ŠA</v>
          </cell>
          <cell r="C1562" t="str">
            <v>Agáta Bačová</v>
          </cell>
          <cell r="D1562">
            <v>904072259</v>
          </cell>
          <cell r="E1562" t="str">
            <v>agata.bacova@icloud.com</v>
          </cell>
          <cell r="F1562" t="str">
            <v/>
          </cell>
          <cell r="G1562" t="str">
            <v/>
          </cell>
          <cell r="Q1562" t="str">
            <v/>
          </cell>
          <cell r="R1562">
            <v>0</v>
          </cell>
          <cell r="T1562">
            <v>0</v>
          </cell>
        </row>
        <row r="1563">
          <cell r="B1563" t="str">
            <v>SI-SOSSTROJ-4MN</v>
          </cell>
          <cell r="C1563" t="str">
            <v>Anežka Mizerová</v>
          </cell>
          <cell r="D1563">
            <v>902456769</v>
          </cell>
          <cell r="E1563" t="str">
            <v>amizerova100@gmail.com</v>
          </cell>
          <cell r="F1563" t="str">
            <v>K</v>
          </cell>
          <cell r="G1563" t="str">
            <v/>
          </cell>
          <cell r="Q1563" t="str">
            <v/>
          </cell>
          <cell r="R1563">
            <v>0</v>
          </cell>
          <cell r="T1563">
            <v>0</v>
          </cell>
        </row>
        <row r="1564">
          <cell r="B1564" t="str">
            <v>ZA-SPSS-4B</v>
          </cell>
          <cell r="C1564" t="str">
            <v>Anéta Haceková</v>
          </cell>
          <cell r="D1564">
            <v>944604190</v>
          </cell>
          <cell r="E1564" t="str">
            <v>anethacek@gmail.com</v>
          </cell>
          <cell r="F1564" t="str">
            <v>R</v>
          </cell>
          <cell r="G1564" t="str">
            <v/>
          </cell>
          <cell r="Q1564" t="str">
            <v/>
          </cell>
          <cell r="R1564">
            <v>0</v>
          </cell>
          <cell r="T1564">
            <v>0</v>
          </cell>
        </row>
        <row r="1565">
          <cell r="B1565" t="str">
            <v>Giraltovce-GYM-4A</v>
          </cell>
          <cell r="C1565" t="str">
            <v>Anna Zuzana Dzurišová</v>
          </cell>
          <cell r="D1565">
            <v>904154464</v>
          </cell>
          <cell r="E1565" t="str">
            <v>annamartinas145@gmail.com</v>
          </cell>
          <cell r="F1565" t="str">
            <v>K</v>
          </cell>
          <cell r="G1565" t="str">
            <v/>
          </cell>
          <cell r="Q1565" t="str">
            <v/>
          </cell>
          <cell r="R1565">
            <v>0</v>
          </cell>
          <cell r="T1565">
            <v>0</v>
          </cell>
        </row>
        <row r="1566">
          <cell r="B1566" t="str">
            <v>Nizna-SS-4A</v>
          </cell>
          <cell r="E1566" t="str">
            <v>autoelektrika890@gmail.com</v>
          </cell>
          <cell r="F1566" t="str">
            <v>K</v>
          </cell>
          <cell r="G1566" t="str">
            <v/>
          </cell>
          <cell r="Q1566" t="str">
            <v/>
          </cell>
          <cell r="R1566">
            <v>0</v>
          </cell>
          <cell r="T1566">
            <v>0</v>
          </cell>
        </row>
        <row r="1567">
          <cell r="B1567" t="str">
            <v>RV-SZS-4B</v>
          </cell>
          <cell r="C1567" t="str">
            <v>Annamária Bakiová</v>
          </cell>
          <cell r="D1567">
            <v>951506631</v>
          </cell>
          <cell r="E1567" t="str">
            <v>bakiannamaria@gmail.com</v>
          </cell>
          <cell r="F1567" t="str">
            <v>R</v>
          </cell>
          <cell r="G1567" t="str">
            <v/>
          </cell>
          <cell r="H1567">
            <v>45007</v>
          </cell>
          <cell r="Q1567" t="str">
            <v/>
          </cell>
          <cell r="R1567">
            <v>0</v>
          </cell>
          <cell r="T1567">
            <v>0</v>
          </cell>
        </row>
        <row r="1568">
          <cell r="B1568" t="str">
            <v>ZA-DA-4AP</v>
          </cell>
          <cell r="C1568" t="str">
            <v>Barbora Korbelová</v>
          </cell>
          <cell r="D1568">
            <v>904113913</v>
          </cell>
          <cell r="E1568" t="str">
            <v>barborka.korbelova@gmail.com</v>
          </cell>
          <cell r="F1568" t="str">
            <v>K</v>
          </cell>
          <cell r="G1568" t="str">
            <v/>
          </cell>
          <cell r="Q1568" t="str">
            <v/>
          </cell>
          <cell r="R1568">
            <v>0</v>
          </cell>
          <cell r="T1568">
            <v>0</v>
          </cell>
        </row>
        <row r="1569">
          <cell r="B1569" t="str">
            <v>RS-OAS-5H (5r)</v>
          </cell>
          <cell r="C1569" t="str">
            <v>Bianka Nagyová</v>
          </cell>
          <cell r="D1569">
            <v>944335136</v>
          </cell>
          <cell r="E1569" t="str">
            <v>bianagy6@gmail.com</v>
          </cell>
          <cell r="F1569" t="str">
            <v>K</v>
          </cell>
          <cell r="G1569" t="str">
            <v/>
          </cell>
          <cell r="Q1569" t="str">
            <v/>
          </cell>
          <cell r="R1569">
            <v>0</v>
          </cell>
          <cell r="T1569">
            <v>0</v>
          </cell>
        </row>
        <row r="1570">
          <cell r="B1570" t="str">
            <v>SE-SOS-4E</v>
          </cell>
          <cell r="C1570" t="str">
            <v>Bianca Závracká</v>
          </cell>
          <cell r="D1570">
            <v>903049467</v>
          </cell>
          <cell r="E1570" t="str">
            <v>biankazavracka@gmail.com</v>
          </cell>
          <cell r="F1570" t="str">
            <v>K</v>
          </cell>
          <cell r="G1570" t="str">
            <v/>
          </cell>
          <cell r="Q1570" t="str">
            <v/>
          </cell>
          <cell r="R1570">
            <v>0</v>
          </cell>
          <cell r="T1570">
            <v>0</v>
          </cell>
        </row>
        <row r="1571">
          <cell r="B1571" t="str">
            <v>RV-SOST-4C</v>
          </cell>
          <cell r="C1571" t="str">
            <v>Boris Macko</v>
          </cell>
          <cell r="D1571">
            <v>950890016</v>
          </cell>
          <cell r="E1571" t="str">
            <v>borkomacko@gmail.com</v>
          </cell>
          <cell r="F1571" t="str">
            <v>R</v>
          </cell>
          <cell r="G1571" t="str">
            <v/>
          </cell>
          <cell r="Q1571" t="str">
            <v/>
          </cell>
          <cell r="R1571">
            <v>0</v>
          </cell>
          <cell r="T1571">
            <v>0</v>
          </cell>
        </row>
        <row r="1572">
          <cell r="B1572" t="str">
            <v>PN-GYPY-4C</v>
          </cell>
          <cell r="C1572" t="str">
            <v>Nikola Bračíková</v>
          </cell>
          <cell r="D1572">
            <v>915579962</v>
          </cell>
          <cell r="E1572" t="str">
            <v>brac.nika@gmail.com</v>
          </cell>
          <cell r="F1572" t="str">
            <v>K</v>
          </cell>
          <cell r="G1572" t="str">
            <v>z</v>
          </cell>
          <cell r="I1572" t="str">
            <v>nechcu</v>
          </cell>
          <cell r="Q1572" t="str">
            <v/>
          </cell>
          <cell r="R1572">
            <v>0</v>
          </cell>
          <cell r="T1572">
            <v>0</v>
          </cell>
        </row>
        <row r="1573">
          <cell r="B1573" t="str">
            <v>LC-SOST-4A</v>
          </cell>
          <cell r="C1573" t="str">
            <v>Branislav Bystriansky</v>
          </cell>
          <cell r="D1573">
            <v>944492470</v>
          </cell>
          <cell r="E1573" t="str">
            <v>brankobystriansky10@gmail.com</v>
          </cell>
          <cell r="F1573" t="str">
            <v>K</v>
          </cell>
          <cell r="G1573" t="str">
            <v/>
          </cell>
          <cell r="Q1573" t="str">
            <v/>
          </cell>
          <cell r="R1573">
            <v>0</v>
          </cell>
          <cell r="T1573">
            <v>0</v>
          </cell>
        </row>
        <row r="1574">
          <cell r="B1574" t="str">
            <v>NZ-SZS-4C</v>
          </cell>
          <cell r="C1574" t="str">
            <v>Barbora Bridišová</v>
          </cell>
          <cell r="D1574">
            <v>903858360</v>
          </cell>
          <cell r="E1574" t="str">
            <v>bridisovabarbora@gmail.com</v>
          </cell>
          <cell r="F1574" t="str">
            <v>K</v>
          </cell>
          <cell r="G1574" t="str">
            <v/>
          </cell>
          <cell r="H1574" t="str">
            <v>KONK</v>
          </cell>
          <cell r="I1574" t="str">
            <v>KONK</v>
          </cell>
          <cell r="Q1574" t="str">
            <v/>
          </cell>
          <cell r="R1574">
            <v>0</v>
          </cell>
          <cell r="T1574">
            <v>0</v>
          </cell>
        </row>
        <row r="1575">
          <cell r="B1575" t="str">
            <v>PO-SSLP-4E</v>
          </cell>
          <cell r="C1575" t="str">
            <v>Radovan Centek</v>
          </cell>
          <cell r="D1575">
            <v>902215699</v>
          </cell>
          <cell r="E1575" t="str">
            <v>centekradovan@gmail.com</v>
          </cell>
          <cell r="F1575" t="str">
            <v>R</v>
          </cell>
          <cell r="G1575" t="str">
            <v/>
          </cell>
          <cell r="H1575">
            <v>44986</v>
          </cell>
          <cell r="Q1575" t="str">
            <v/>
          </cell>
          <cell r="R1575">
            <v>0</v>
          </cell>
          <cell r="T1575">
            <v>0</v>
          </cell>
        </row>
        <row r="1576">
          <cell r="B1576" t="str">
            <v>RS-OA-4C</v>
          </cell>
          <cell r="C1576" t="str">
            <v>Lívia Cibulová</v>
          </cell>
          <cell r="D1576">
            <v>944321268</v>
          </cell>
          <cell r="E1576" t="str">
            <v>cikralivike@gmail.com</v>
          </cell>
          <cell r="F1576" t="str">
            <v>K</v>
          </cell>
          <cell r="G1576" t="str">
            <v/>
          </cell>
          <cell r="Q1576" t="str">
            <v/>
          </cell>
          <cell r="R1576">
            <v>0</v>
          </cell>
          <cell r="T1576">
            <v>0</v>
          </cell>
        </row>
        <row r="1577">
          <cell r="B1577" t="str">
            <v>PK-GYM-5B (5r)</v>
          </cell>
          <cell r="C1577" t="str">
            <v>Daniel Hacker</v>
          </cell>
          <cell r="D1577">
            <v>910131200</v>
          </cell>
          <cell r="E1577" t="str">
            <v>daniel.hac5289@gmail.com</v>
          </cell>
          <cell r="F1577" t="str">
            <v>K</v>
          </cell>
          <cell r="G1577" t="str">
            <v/>
          </cell>
          <cell r="Q1577" t="str">
            <v/>
          </cell>
          <cell r="R1577">
            <v>0</v>
          </cell>
          <cell r="T1577">
            <v>0</v>
          </cell>
        </row>
        <row r="1578">
          <cell r="B1578" t="str">
            <v>SNV-CG-4A</v>
          </cell>
          <cell r="C1578" t="str">
            <v>Daniel Klešč</v>
          </cell>
          <cell r="D1578">
            <v>949672002</v>
          </cell>
          <cell r="E1578" t="str">
            <v>daniel.klesc7777@gmail.com</v>
          </cell>
          <cell r="F1578" t="str">
            <v>K</v>
          </cell>
          <cell r="G1578" t="str">
            <v/>
          </cell>
          <cell r="Q1578" t="str">
            <v/>
          </cell>
          <cell r="R1578">
            <v>0</v>
          </cell>
          <cell r="T1578">
            <v>0</v>
          </cell>
        </row>
        <row r="1579">
          <cell r="B1579" t="str">
            <v>ZM-OA-4B</v>
          </cell>
          <cell r="C1579" t="str">
            <v>Dávid Červenák</v>
          </cell>
          <cell r="D1579">
            <v>917567288</v>
          </cell>
          <cell r="E1579" t="str">
            <v>david.cervenak2@gmail.com</v>
          </cell>
          <cell r="F1579" t="str">
            <v>K</v>
          </cell>
          <cell r="G1579" t="str">
            <v/>
          </cell>
          <cell r="Q1579" t="str">
            <v/>
          </cell>
          <cell r="R1579">
            <v>0</v>
          </cell>
          <cell r="T1579">
            <v>0</v>
          </cell>
        </row>
        <row r="1580">
          <cell r="B1580" t="str">
            <v>TT-SOSE-4G</v>
          </cell>
          <cell r="C1580" t="str">
            <v>Patrik Depeš</v>
          </cell>
          <cell r="D1580">
            <v>949383485</v>
          </cell>
          <cell r="E1580" t="str">
            <v>depespatrik@gmail.com</v>
          </cell>
          <cell r="F1580" t="str">
            <v>R</v>
          </cell>
          <cell r="G1580" t="str">
            <v/>
          </cell>
          <cell r="Q1580" t="str">
            <v/>
          </cell>
          <cell r="R1580">
            <v>0</v>
          </cell>
          <cell r="T1580">
            <v>0</v>
          </cell>
        </row>
        <row r="1581">
          <cell r="B1581" t="str">
            <v>KN-SPS-4F</v>
          </cell>
          <cell r="C1581" t="str">
            <v>Dominik Doktorik</v>
          </cell>
          <cell r="D1581">
            <v>908107436</v>
          </cell>
          <cell r="E1581" t="str">
            <v>dominik.doktorik@gmail.com</v>
          </cell>
          <cell r="F1581" t="str">
            <v/>
          </cell>
          <cell r="G1581" t="str">
            <v/>
          </cell>
          <cell r="Q1581" t="str">
            <v/>
          </cell>
          <cell r="R1581">
            <v>0</v>
          </cell>
          <cell r="T1581">
            <v>0</v>
          </cell>
        </row>
        <row r="1582">
          <cell r="B1582" t="str">
            <v>KE-GA-OKT B</v>
          </cell>
          <cell r="C1582" t="str">
            <v>Dominik Nagy</v>
          </cell>
          <cell r="D1582">
            <v>902703854</v>
          </cell>
          <cell r="E1582" t="str">
            <v>domko.nagy@gmail.com</v>
          </cell>
          <cell r="F1582" t="str">
            <v>K</v>
          </cell>
          <cell r="G1582" t="str">
            <v/>
          </cell>
          <cell r="H1582" t="str">
            <v>KONK</v>
          </cell>
          <cell r="I1582" t="str">
            <v>KONK</v>
          </cell>
          <cell r="Q1582" t="str">
            <v/>
          </cell>
          <cell r="R1582">
            <v>0</v>
          </cell>
          <cell r="T1582">
            <v>0</v>
          </cell>
        </row>
        <row r="1583">
          <cell r="B1583" t="str">
            <v>HE-SOSPOL-4A</v>
          </cell>
          <cell r="C1583" t="str">
            <v>Marián Džurbala</v>
          </cell>
          <cell r="D1583">
            <v>951282593</v>
          </cell>
          <cell r="E1583" t="str">
            <v>dzurbalamajo@gmail.com</v>
          </cell>
          <cell r="F1583" t="str">
            <v>R</v>
          </cell>
          <cell r="G1583" t="str">
            <v/>
          </cell>
          <cell r="H1583">
            <v>45009</v>
          </cell>
          <cell r="Q1583" t="str">
            <v/>
          </cell>
          <cell r="R1583">
            <v>0</v>
          </cell>
          <cell r="T1583">
            <v>0</v>
          </cell>
        </row>
        <row r="1584">
          <cell r="B1584" t="str">
            <v>TT-SOSE-4E</v>
          </cell>
          <cell r="C1584" t="str">
            <v>Eva Džurňáková</v>
          </cell>
          <cell r="D1584">
            <v>944478783</v>
          </cell>
          <cell r="E1584" t="str">
            <v>edzurnakova2@gmail.com</v>
          </cell>
          <cell r="F1584" t="str">
            <v>K</v>
          </cell>
          <cell r="G1584" t="str">
            <v/>
          </cell>
          <cell r="Q1584" t="str">
            <v/>
          </cell>
          <cell r="R1584">
            <v>0</v>
          </cell>
          <cell r="T1584">
            <v>0</v>
          </cell>
        </row>
        <row r="1585">
          <cell r="B1585" t="str">
            <v>BA-DS-12A</v>
          </cell>
          <cell r="C1585" t="str">
            <v>Ella-Jantosovičová</v>
          </cell>
          <cell r="D1585">
            <v>911891005</v>
          </cell>
          <cell r="E1585" t="str">
            <v>Ella.jantosovicova@gmail.com</v>
          </cell>
          <cell r="F1585" t="str">
            <v/>
          </cell>
          <cell r="G1585" t="str">
            <v>z</v>
          </cell>
          <cell r="Q1585" t="str">
            <v/>
          </cell>
          <cell r="R1585">
            <v>0</v>
          </cell>
          <cell r="T1585">
            <v>0</v>
          </cell>
        </row>
        <row r="1586">
          <cell r="B1586" t="str">
            <v>TT-GOS-4K</v>
          </cell>
          <cell r="C1586" t="str">
            <v>Ema Kroupová</v>
          </cell>
          <cell r="D1586">
            <v>947948701</v>
          </cell>
          <cell r="E1586" t="str">
            <v>ema.kroupova1@gmail.com</v>
          </cell>
          <cell r="F1586" t="str">
            <v>R</v>
          </cell>
          <cell r="G1586" t="str">
            <v/>
          </cell>
          <cell r="H1586">
            <v>44977</v>
          </cell>
          <cell r="Q1586" t="str">
            <v/>
          </cell>
          <cell r="R1586">
            <v>0</v>
          </cell>
          <cell r="T1586">
            <v>0</v>
          </cell>
        </row>
        <row r="1587">
          <cell r="B1587" t="str">
            <v>KE-GPM-5SA (5r)</v>
          </cell>
          <cell r="C1587" t="str">
            <v>Ema Popovičová</v>
          </cell>
          <cell r="D1587">
            <v>911873422</v>
          </cell>
          <cell r="E1587" t="str">
            <v>ema.popovicova@gmail.com</v>
          </cell>
          <cell r="F1587" t="str">
            <v>K</v>
          </cell>
          <cell r="G1587" t="str">
            <v/>
          </cell>
          <cell r="Q1587" t="str">
            <v/>
          </cell>
          <cell r="R1587">
            <v>0</v>
          </cell>
          <cell r="T1587">
            <v>0</v>
          </cell>
        </row>
        <row r="1588">
          <cell r="B1588" t="str">
            <v>TV-GYM-4B</v>
          </cell>
          <cell r="C1588" t="str">
            <v>Ema Dulovičová</v>
          </cell>
          <cell r="D1588">
            <v>908293096</v>
          </cell>
          <cell r="E1588" t="str">
            <v>emadulovicova@gmail.com</v>
          </cell>
          <cell r="F1588" t="str">
            <v>K</v>
          </cell>
          <cell r="G1588" t="str">
            <v/>
          </cell>
          <cell r="H1588" t="str">
            <v>KONK</v>
          </cell>
          <cell r="Q1588" t="str">
            <v/>
          </cell>
          <cell r="R1588">
            <v>0</v>
          </cell>
          <cell r="T1588">
            <v>0</v>
          </cell>
        </row>
        <row r="1589">
          <cell r="B1589" t="str">
            <v>KE-SPORT-4AD</v>
          </cell>
          <cell r="C1589" t="str">
            <v>Ema Sedláková</v>
          </cell>
          <cell r="D1589">
            <v>908837981</v>
          </cell>
          <cell r="E1589" t="str">
            <v>emasedlakova@gmail.com</v>
          </cell>
          <cell r="F1589" t="str">
            <v>R</v>
          </cell>
          <cell r="G1589" t="str">
            <v/>
          </cell>
          <cell r="H1589">
            <v>44986</v>
          </cell>
          <cell r="Q1589" t="str">
            <v/>
          </cell>
          <cell r="R1589">
            <v>0</v>
          </cell>
          <cell r="T1589">
            <v>0</v>
          </cell>
        </row>
        <row r="1590">
          <cell r="B1590" t="str">
            <v>NR-SPSS-4B</v>
          </cell>
          <cell r="C1590" t="str">
            <v>Emília Dobrotková</v>
          </cell>
          <cell r="D1590">
            <v>915477445</v>
          </cell>
          <cell r="E1590" t="str">
            <v>emiadobr.225@gmail.com</v>
          </cell>
          <cell r="F1590" t="str">
            <v>R</v>
          </cell>
          <cell r="G1590" t="str">
            <v/>
          </cell>
          <cell r="Q1590" t="str">
            <v/>
          </cell>
          <cell r="R1590">
            <v>0</v>
          </cell>
          <cell r="T1590">
            <v>0</v>
          </cell>
        </row>
        <row r="1591">
          <cell r="B1591" t="str">
            <v>KE-SSOSBUK-4B1</v>
          </cell>
          <cell r="C1591" t="str">
            <v>Emma Moničová</v>
          </cell>
          <cell r="D1591">
            <v>917160188</v>
          </cell>
          <cell r="E1591" t="str">
            <v>emmamonicova15@gmail.com</v>
          </cell>
          <cell r="F1591" t="str">
            <v/>
          </cell>
          <cell r="G1591" t="str">
            <v/>
          </cell>
          <cell r="H1591" t="str">
            <v>KONK</v>
          </cell>
          <cell r="I1591" t="str">
            <v>KONK</v>
          </cell>
          <cell r="Q1591" t="str">
            <v/>
          </cell>
          <cell r="R1591">
            <v>0</v>
          </cell>
          <cell r="T1591">
            <v>0</v>
          </cell>
        </row>
        <row r="1592">
          <cell r="B1592" t="str">
            <v>BB-SOSIT-4E</v>
          </cell>
          <cell r="C1592" t="str">
            <v>Erika Púčeková</v>
          </cell>
          <cell r="D1592">
            <v>944569770</v>
          </cell>
          <cell r="E1592" t="str">
            <v>erika.pucekova.2016@gmail.com</v>
          </cell>
          <cell r="F1592" t="str">
            <v>R</v>
          </cell>
          <cell r="G1592" t="str">
            <v/>
          </cell>
          <cell r="H1592">
            <v>44978</v>
          </cell>
          <cell r="Q1592" t="str">
            <v/>
          </cell>
          <cell r="R1592">
            <v>0</v>
          </cell>
          <cell r="T1592">
            <v>0</v>
          </cell>
        </row>
        <row r="1593">
          <cell r="B1593" t="str">
            <v>ZM-SOST-4ME</v>
          </cell>
          <cell r="C1593" t="str">
            <v>Erik Malacký Bakaj</v>
          </cell>
          <cell r="D1593">
            <v>944551273</v>
          </cell>
          <cell r="E1593" t="str">
            <v>erikmalacky9@gmail.com</v>
          </cell>
          <cell r="F1593" t="str">
            <v>K</v>
          </cell>
          <cell r="G1593" t="str">
            <v/>
          </cell>
          <cell r="Q1593" t="str">
            <v/>
          </cell>
          <cell r="R1593">
            <v>0</v>
          </cell>
          <cell r="T1593">
            <v>0</v>
          </cell>
        </row>
        <row r="1594">
          <cell r="B1594" t="str">
            <v>RS-OA-4A</v>
          </cell>
          <cell r="C1594" t="str">
            <v>Eva Dirbáková</v>
          </cell>
          <cell r="D1594">
            <v>910700260</v>
          </cell>
          <cell r="E1594" t="str">
            <v>eva.dirbakova1@gmail.com</v>
          </cell>
          <cell r="F1594" t="str">
            <v>K</v>
          </cell>
          <cell r="G1594" t="str">
            <v/>
          </cell>
          <cell r="Q1594" t="str">
            <v/>
          </cell>
          <cell r="R1594">
            <v>0</v>
          </cell>
          <cell r="T1594">
            <v>0</v>
          </cell>
        </row>
        <row r="1595">
          <cell r="B1595" t="str">
            <v>ZV-HSaO-4Z</v>
          </cell>
          <cell r="C1595" t="str">
            <v>Eva Korvínová</v>
          </cell>
          <cell r="D1595">
            <v>904614220</v>
          </cell>
          <cell r="E1595" t="str">
            <v>evkakor@gmail.com</v>
          </cell>
          <cell r="F1595" t="str">
            <v>K</v>
          </cell>
          <cell r="G1595" t="str">
            <v/>
          </cell>
          <cell r="Q1595" t="str">
            <v/>
          </cell>
          <cell r="R1595">
            <v>0</v>
          </cell>
          <cell r="T1595">
            <v>0</v>
          </cell>
        </row>
        <row r="1596">
          <cell r="B1596" t="str">
            <v>MY-SPS-4A</v>
          </cell>
          <cell r="C1596" t="str">
            <v>Filip Kalka</v>
          </cell>
          <cell r="D1596">
            <v>948060040</v>
          </cell>
          <cell r="E1596" t="str">
            <v>filipkalka8@gmail.com</v>
          </cell>
          <cell r="F1596" t="str">
            <v>K</v>
          </cell>
          <cell r="G1596" t="str">
            <v/>
          </cell>
          <cell r="Q1596" t="str">
            <v/>
          </cell>
          <cell r="R1596">
            <v>0</v>
          </cell>
          <cell r="T1596">
            <v>0</v>
          </cell>
        </row>
        <row r="1597">
          <cell r="B1597" t="str">
            <v>TN-SOSPS-4NA</v>
          </cell>
          <cell r="C1597" t="str">
            <v>Filip Žucha</v>
          </cell>
          <cell r="D1597">
            <v>910127985</v>
          </cell>
          <cell r="E1597" t="str">
            <v>filipzucha@gmail.com</v>
          </cell>
          <cell r="F1597" t="str">
            <v>K</v>
          </cell>
          <cell r="G1597" t="str">
            <v/>
          </cell>
          <cell r="H1597">
            <v>44974</v>
          </cell>
          <cell r="Q1597" t="str">
            <v/>
          </cell>
          <cell r="R1597">
            <v>0</v>
          </cell>
          <cell r="T1597">
            <v>0</v>
          </cell>
        </row>
        <row r="1598">
          <cell r="B1598" t="str">
            <v>Sladkovicovo-SSOS-4B</v>
          </cell>
          <cell r="C1598" t="str">
            <v>Gabriela Herczog</v>
          </cell>
          <cell r="D1598">
            <v>904524987</v>
          </cell>
          <cell r="E1598" t="str">
            <v>gabiherczog@gmail.com</v>
          </cell>
          <cell r="F1598" t="str">
            <v/>
          </cell>
          <cell r="G1598" t="str">
            <v/>
          </cell>
          <cell r="K1598" t="str">
            <v>NOV</v>
          </cell>
          <cell r="Q1598" t="str">
            <v/>
          </cell>
          <cell r="R1598">
            <v>0</v>
          </cell>
          <cell r="T1598">
            <v>0</v>
          </cell>
        </row>
        <row r="1599">
          <cell r="B1599" t="str">
            <v>LV-PASNV-4B</v>
          </cell>
          <cell r="C1599" t="str">
            <v>Gabriel Brzula</v>
          </cell>
          <cell r="D1599">
            <v>911423351</v>
          </cell>
          <cell r="E1599" t="str">
            <v>gabrielbrzula03@gmail.com</v>
          </cell>
          <cell r="F1599" t="str">
            <v>K</v>
          </cell>
          <cell r="G1599" t="str">
            <v/>
          </cell>
          <cell r="Q1599" t="str">
            <v/>
          </cell>
          <cell r="R1599">
            <v>0</v>
          </cell>
          <cell r="T1599">
            <v>0</v>
          </cell>
        </row>
        <row r="1600">
          <cell r="B1600" t="str">
            <v>TN-SPORT-4IT</v>
          </cell>
          <cell r="C1600" t="str">
            <v>Lia Gajdošová</v>
          </cell>
          <cell r="D1600">
            <v>948290785</v>
          </cell>
          <cell r="E1600" t="str">
            <v>gajdosovalili371@gmail.com</v>
          </cell>
          <cell r="F1600" t="str">
            <v>R</v>
          </cell>
          <cell r="G1600" t="str">
            <v/>
          </cell>
          <cell r="Q1600" t="str">
            <v/>
          </cell>
          <cell r="R1600">
            <v>0</v>
          </cell>
          <cell r="T1600">
            <v>0</v>
          </cell>
        </row>
        <row r="1601">
          <cell r="B1601" t="str">
            <v>SNV-SPST-4B</v>
          </cell>
          <cell r="C1601" t="str">
            <v>Henrich Papcun</v>
          </cell>
          <cell r="D1601">
            <v>949359371</v>
          </cell>
          <cell r="E1601" t="str">
            <v>henrich.papcun@gmail.com</v>
          </cell>
          <cell r="F1601" t="str">
            <v>K</v>
          </cell>
          <cell r="G1601" t="str">
            <v/>
          </cell>
          <cell r="Q1601" t="str">
            <v/>
          </cell>
          <cell r="R1601">
            <v>0</v>
          </cell>
          <cell r="T1601">
            <v>0</v>
          </cell>
        </row>
        <row r="1602">
          <cell r="B1602" t="str">
            <v>VNT-SOSD-4M</v>
          </cell>
          <cell r="C1602" t="str">
            <v>Mário Hobľák</v>
          </cell>
          <cell r="D1602">
            <v>948290090</v>
          </cell>
          <cell r="E1602" t="str">
            <v>hoblakovaj@gmail.com</v>
          </cell>
          <cell r="F1602" t="str">
            <v>K</v>
          </cell>
          <cell r="G1602" t="str">
            <v/>
          </cell>
          <cell r="Q1602" t="str">
            <v/>
          </cell>
          <cell r="R1602">
            <v>0</v>
          </cell>
          <cell r="T1602">
            <v>0</v>
          </cell>
        </row>
        <row r="1603">
          <cell r="B1603" t="str">
            <v>TIS-EG-5B (5r)</v>
          </cell>
          <cell r="C1603" t="str">
            <v>Kornélia Chlebušová</v>
          </cell>
          <cell r="D1603">
            <v>910565981</v>
          </cell>
          <cell r="E1603" t="str">
            <v>chlebusovakornelia@gmail.com</v>
          </cell>
          <cell r="F1603" t="str">
            <v>K</v>
          </cell>
          <cell r="G1603" t="str">
            <v>z</v>
          </cell>
          <cell r="Q1603" t="str">
            <v/>
          </cell>
          <cell r="R1603">
            <v>0</v>
          </cell>
          <cell r="T1603">
            <v>0</v>
          </cell>
        </row>
        <row r="1604">
          <cell r="B1604" t="str">
            <v>MT-GVPT-4C</v>
          </cell>
          <cell r="C1604" t="str">
            <v>Rachel Chovanculiaková</v>
          </cell>
          <cell r="D1604">
            <v>949096131</v>
          </cell>
          <cell r="E1604" t="str">
            <v>chovanculiakovarachel@gmail.com</v>
          </cell>
          <cell r="F1604" t="str">
            <v>R</v>
          </cell>
          <cell r="G1604" t="str">
            <v>z</v>
          </cell>
          <cell r="Q1604" t="str">
            <v/>
          </cell>
          <cell r="R1604">
            <v>0</v>
          </cell>
          <cell r="T1604">
            <v>0</v>
          </cell>
        </row>
        <row r="1605">
          <cell r="B1605" t="str">
            <v>BA-SG_ESPRIT-OKT</v>
          </cell>
          <cell r="C1605" t="str">
            <v>Christiana Horáková</v>
          </cell>
          <cell r="D1605">
            <v>918428489</v>
          </cell>
          <cell r="E1605" t="str">
            <v>christianaella.horakova@gmail.com</v>
          </cell>
          <cell r="F1605" t="str">
            <v/>
          </cell>
          <cell r="G1605" t="str">
            <v/>
          </cell>
          <cell r="Q1605" t="str">
            <v/>
          </cell>
          <cell r="R1605">
            <v>0</v>
          </cell>
          <cell r="T1605">
            <v>0</v>
          </cell>
        </row>
        <row r="1606">
          <cell r="B1606" t="str">
            <v>TT-SOSE-4D</v>
          </cell>
          <cell r="C1606" t="str">
            <v>Daniel Chudý</v>
          </cell>
          <cell r="D1606">
            <v>911212045</v>
          </cell>
          <cell r="E1606" t="str">
            <v>chudino784@gmail.com</v>
          </cell>
          <cell r="F1606" t="str">
            <v>K</v>
          </cell>
          <cell r="G1606" t="str">
            <v/>
          </cell>
          <cell r="H1606">
            <v>44971</v>
          </cell>
          <cell r="Q1606" t="str">
            <v/>
          </cell>
          <cell r="R1606">
            <v>0</v>
          </cell>
          <cell r="T1606">
            <v>0</v>
          </cell>
        </row>
        <row r="1607">
          <cell r="B1607" t="str">
            <v>Surany-SOST-4M</v>
          </cell>
          <cell r="C1607" t="str">
            <v>Imrich Hegyi</v>
          </cell>
          <cell r="D1607">
            <v>944662626</v>
          </cell>
          <cell r="E1607" t="str">
            <v>imrohegyi5@gmail.com</v>
          </cell>
          <cell r="F1607" t="str">
            <v>K</v>
          </cell>
          <cell r="G1607" t="str">
            <v/>
          </cell>
          <cell r="Q1607" t="str">
            <v/>
          </cell>
          <cell r="R1607">
            <v>0</v>
          </cell>
          <cell r="T1607">
            <v>0</v>
          </cell>
        </row>
        <row r="1608">
          <cell r="B1608" t="str">
            <v>KE-GPM-5SA (5r)</v>
          </cell>
          <cell r="C1608" t="str">
            <v>Ina Paľová</v>
          </cell>
          <cell r="D1608">
            <v>948175420</v>
          </cell>
          <cell r="E1608" t="str">
            <v>ina.palova123@gmail.com</v>
          </cell>
          <cell r="F1608" t="str">
            <v>K</v>
          </cell>
          <cell r="G1608" t="str">
            <v/>
          </cell>
          <cell r="Q1608" t="str">
            <v/>
          </cell>
          <cell r="R1608">
            <v>0</v>
          </cell>
          <cell r="T1608">
            <v>0</v>
          </cell>
        </row>
        <row r="1609">
          <cell r="B1609" t="str">
            <v>MI-GPH-4A</v>
          </cell>
          <cell r="C1609" t="str">
            <v>Ivana Gombitová</v>
          </cell>
          <cell r="D1609">
            <v>908664556</v>
          </cell>
          <cell r="E1609" t="str">
            <v>ivana.gombitova@gmail.com</v>
          </cell>
          <cell r="F1609" t="str">
            <v>K</v>
          </cell>
          <cell r="G1609" t="str">
            <v/>
          </cell>
          <cell r="Q1609" t="str">
            <v/>
          </cell>
          <cell r="R1609">
            <v>0</v>
          </cell>
          <cell r="T1609">
            <v>0</v>
          </cell>
        </row>
        <row r="1610">
          <cell r="B1610" t="str">
            <v>KE-KSPED-4A</v>
          </cell>
          <cell r="C1610" t="str">
            <v>Mgr. Ivana Vachaľová</v>
          </cell>
          <cell r="D1610">
            <v>944184565</v>
          </cell>
          <cell r="E1610" t="str">
            <v>ivana.harvanova79@gmail.com</v>
          </cell>
          <cell r="F1610" t="str">
            <v>R</v>
          </cell>
          <cell r="G1610" t="str">
            <v/>
          </cell>
          <cell r="H1610" t="str">
            <v>KONK</v>
          </cell>
          <cell r="I1610" t="str">
            <v>KONK</v>
          </cell>
          <cell r="J1610" t="str">
            <v>APR</v>
          </cell>
          <cell r="K1610" t="str">
            <v>MAR</v>
          </cell>
          <cell r="Q1610" t="str">
            <v/>
          </cell>
          <cell r="R1610">
            <v>0</v>
          </cell>
          <cell r="T1610">
            <v>0</v>
          </cell>
        </row>
        <row r="1611">
          <cell r="B1611" t="str">
            <v>PO-GK2-OKT B</v>
          </cell>
          <cell r="C1611" t="str">
            <v xml:space="preserve">Janka Schvarzova </v>
          </cell>
          <cell r="D1611">
            <v>907506117</v>
          </cell>
          <cell r="E1611" t="str">
            <v>janka.emilia1503@gmail.com</v>
          </cell>
          <cell r="F1611" t="str">
            <v/>
          </cell>
          <cell r="G1611" t="str">
            <v/>
          </cell>
          <cell r="K1611" t="str">
            <v>SEP</v>
          </cell>
          <cell r="Q1611" t="str">
            <v/>
          </cell>
          <cell r="R1611">
            <v>0</v>
          </cell>
          <cell r="T1611">
            <v>0</v>
          </cell>
        </row>
        <row r="1612">
          <cell r="B1612" t="str">
            <v>KE-SOSZ-4A</v>
          </cell>
          <cell r="C1612" t="str">
            <v>Jaroslav Kozák</v>
          </cell>
          <cell r="D1612">
            <v>940102564</v>
          </cell>
          <cell r="E1612" t="str">
            <v>jaroslavkozak26@gmail.com</v>
          </cell>
          <cell r="F1612" t="str">
            <v>K</v>
          </cell>
          <cell r="G1612" t="str">
            <v/>
          </cell>
          <cell r="Q1612" t="str">
            <v/>
          </cell>
          <cell r="R1612">
            <v>0</v>
          </cell>
          <cell r="T1612">
            <v>0</v>
          </cell>
        </row>
        <row r="1613">
          <cell r="B1613" t="str">
            <v>BA-SOSRAC-4A</v>
          </cell>
          <cell r="C1613" t="str">
            <v>Jazmina Kormanová</v>
          </cell>
          <cell r="D1613">
            <v>948128826</v>
          </cell>
          <cell r="E1613" t="str">
            <v>jazminakormanova2@gmail.com</v>
          </cell>
          <cell r="F1613" t="str">
            <v>K</v>
          </cell>
          <cell r="G1613" t="str">
            <v/>
          </cell>
          <cell r="H1613">
            <v>45000</v>
          </cell>
          <cell r="Q1613" t="str">
            <v/>
          </cell>
          <cell r="R1613">
            <v>0</v>
          </cell>
          <cell r="T1613">
            <v>0</v>
          </cell>
        </row>
        <row r="1614">
          <cell r="B1614" t="str">
            <v>MY-SPS-4A</v>
          </cell>
          <cell r="C1614" t="str">
            <v>Juraj Fajnor</v>
          </cell>
          <cell r="D1614">
            <v>949850962</v>
          </cell>
          <cell r="E1614" t="str">
            <v>jurajfajnor7@gmail.com</v>
          </cell>
          <cell r="F1614" t="str">
            <v>K</v>
          </cell>
          <cell r="G1614" t="str">
            <v/>
          </cell>
          <cell r="Q1614" t="str">
            <v/>
          </cell>
          <cell r="R1614">
            <v>0</v>
          </cell>
          <cell r="T1614">
            <v>0</v>
          </cell>
        </row>
        <row r="1615">
          <cell r="B1615" t="str">
            <v>SNV-SOSD-4A</v>
          </cell>
          <cell r="C1615" t="str">
            <v>Liliana Kapaľová</v>
          </cell>
          <cell r="D1615">
            <v>901708207</v>
          </cell>
          <cell r="E1615" t="str">
            <v>kapallova.lili@gmail.com</v>
          </cell>
          <cell r="F1615" t="str">
            <v>K</v>
          </cell>
          <cell r="G1615" t="str">
            <v>z</v>
          </cell>
          <cell r="Q1615" t="str">
            <v/>
          </cell>
          <cell r="R1615">
            <v>0</v>
          </cell>
          <cell r="T1615">
            <v>0</v>
          </cell>
        </row>
        <row r="1616">
          <cell r="B1616" t="str">
            <v>LC-SOST-4C</v>
          </cell>
          <cell r="C1616" t="str">
            <v>Karin Imrovičová</v>
          </cell>
          <cell r="D1616">
            <v>940605024</v>
          </cell>
          <cell r="E1616" t="str">
            <v>karinimrovicova2005@icloud.com</v>
          </cell>
          <cell r="F1616" t="str">
            <v>K</v>
          </cell>
          <cell r="G1616" t="str">
            <v/>
          </cell>
          <cell r="Q1616" t="str">
            <v/>
          </cell>
          <cell r="R1616">
            <v>0</v>
          </cell>
          <cell r="T1616">
            <v>0</v>
          </cell>
        </row>
        <row r="1617">
          <cell r="B1617" t="str">
            <v>Samorin-GYM-OKT (MAD)</v>
          </cell>
          <cell r="C1617" t="str">
            <v>PaedDr. Tímea Kássa</v>
          </cell>
          <cell r="D1617">
            <v>907215033</v>
          </cell>
          <cell r="E1617" t="str">
            <v>kassa.timea@gmail.com</v>
          </cell>
          <cell r="F1617" t="str">
            <v/>
          </cell>
          <cell r="G1617" t="str">
            <v/>
          </cell>
          <cell r="Q1617" t="str">
            <v/>
          </cell>
          <cell r="R1617">
            <v>0</v>
          </cell>
          <cell r="T1617">
            <v>0</v>
          </cell>
        </row>
        <row r="1618">
          <cell r="B1618" t="str">
            <v>PO-GK2-OKT</v>
          </cell>
          <cell r="C1618" t="str">
            <v>Katka Timková</v>
          </cell>
          <cell r="D1618">
            <v>903630044</v>
          </cell>
          <cell r="E1618" t="str">
            <v>katarina.timkovaa@gmail.com</v>
          </cell>
          <cell r="F1618" t="str">
            <v>R</v>
          </cell>
          <cell r="G1618" t="str">
            <v/>
          </cell>
          <cell r="Q1618" t="str">
            <v/>
          </cell>
          <cell r="R1618">
            <v>0</v>
          </cell>
          <cell r="T1618">
            <v>0</v>
          </cell>
        </row>
        <row r="1619">
          <cell r="B1619" t="str">
            <v>BA-GMA-4B</v>
          </cell>
          <cell r="C1619" t="str">
            <v>Katarína Krigovská</v>
          </cell>
          <cell r="D1619">
            <v>944496939</v>
          </cell>
          <cell r="E1619" t="str">
            <v>katarinakrigovskakk@gmail.com</v>
          </cell>
          <cell r="F1619" t="str">
            <v>K</v>
          </cell>
          <cell r="G1619" t="str">
            <v/>
          </cell>
          <cell r="H1619">
            <v>45007</v>
          </cell>
          <cell r="Q1619" t="str">
            <v/>
          </cell>
          <cell r="R1619">
            <v>0</v>
          </cell>
          <cell r="T1619">
            <v>0</v>
          </cell>
        </row>
        <row r="1620">
          <cell r="B1620" t="str">
            <v>TV-CSOS-5HA (5r)</v>
          </cell>
          <cell r="C1620" t="str">
            <v>Katarína Polanská</v>
          </cell>
          <cell r="D1620">
            <v>949629656</v>
          </cell>
          <cell r="E1620" t="str">
            <v>katkapolanska59@gmail.com</v>
          </cell>
          <cell r="F1620" t="str">
            <v>K</v>
          </cell>
          <cell r="G1620" t="str">
            <v/>
          </cell>
          <cell r="Q1620" t="str">
            <v/>
          </cell>
          <cell r="R1620">
            <v>0</v>
          </cell>
          <cell r="T1620">
            <v>0</v>
          </cell>
        </row>
        <row r="1621">
          <cell r="B1621" t="str">
            <v>PP-SSOS-4F</v>
          </cell>
          <cell r="C1621" t="str">
            <v>Kevin Kuzmik</v>
          </cell>
          <cell r="D1621">
            <v>949333193</v>
          </cell>
          <cell r="E1621" t="str">
            <v>kevinkuzmik69@gmail.com</v>
          </cell>
          <cell r="F1621" t="str">
            <v/>
          </cell>
          <cell r="G1621" t="str">
            <v/>
          </cell>
          <cell r="L1621" t="str">
            <v>T</v>
          </cell>
          <cell r="Q1621" t="str">
            <v/>
          </cell>
          <cell r="R1621">
            <v>0</v>
          </cell>
          <cell r="T1621">
            <v>20</v>
          </cell>
        </row>
        <row r="1622">
          <cell r="B1622" t="str">
            <v>TN-SOSL-4A</v>
          </cell>
          <cell r="C1622" t="str">
            <v>Kristián Krajňanský</v>
          </cell>
          <cell r="D1622">
            <v>911361235</v>
          </cell>
          <cell r="E1622" t="str">
            <v>kikkrajnansky24@gmail.com</v>
          </cell>
          <cell r="F1622" t="str">
            <v/>
          </cell>
          <cell r="G1622" t="str">
            <v/>
          </cell>
          <cell r="Q1622" t="str">
            <v/>
          </cell>
          <cell r="R1622">
            <v>0</v>
          </cell>
          <cell r="T1622">
            <v>0</v>
          </cell>
        </row>
        <row r="1623">
          <cell r="B1623" t="str">
            <v>Bernolakovo-SOS-4BC</v>
          </cell>
          <cell r="C1623" t="str">
            <v>Karol Macsicza</v>
          </cell>
          <cell r="D1623">
            <v>910202203</v>
          </cell>
          <cell r="E1623" t="str">
            <v>kmacsicza20@gmail.com</v>
          </cell>
          <cell r="F1623" t="str">
            <v>K</v>
          </cell>
          <cell r="G1623" t="str">
            <v/>
          </cell>
          <cell r="Q1623" t="str">
            <v/>
          </cell>
          <cell r="R1623">
            <v>0</v>
          </cell>
          <cell r="T1623">
            <v>0</v>
          </cell>
        </row>
        <row r="1624">
          <cell r="B1624" t="str">
            <v>PB-OA-4D</v>
          </cell>
          <cell r="C1624" t="str">
            <v>Lucia Kortišová</v>
          </cell>
          <cell r="D1624">
            <v>908416904</v>
          </cell>
          <cell r="E1624" t="str">
            <v>kortisovalucia@gmail.com</v>
          </cell>
          <cell r="F1624" t="str">
            <v>K</v>
          </cell>
          <cell r="G1624" t="str">
            <v/>
          </cell>
          <cell r="Q1624" t="str">
            <v/>
          </cell>
          <cell r="R1624">
            <v>0</v>
          </cell>
          <cell r="T1624">
            <v>0</v>
          </cell>
        </row>
        <row r="1625">
          <cell r="B1625" t="str">
            <v>NO-SOST-4B</v>
          </cell>
          <cell r="C1625" t="str">
            <v>Ján Košút</v>
          </cell>
          <cell r="D1625">
            <v>904968809</v>
          </cell>
          <cell r="E1625" t="str">
            <v>kosut.janko@gmail.com</v>
          </cell>
          <cell r="F1625" t="str">
            <v>K</v>
          </cell>
          <cell r="G1625" t="str">
            <v/>
          </cell>
          <cell r="Q1625" t="str">
            <v/>
          </cell>
          <cell r="R1625">
            <v>0</v>
          </cell>
          <cell r="T1625">
            <v>0</v>
          </cell>
        </row>
        <row r="1626">
          <cell r="B1626" t="str">
            <v>MI-SOST-4AP</v>
          </cell>
          <cell r="C1626" t="str">
            <v>Kristián Zbuňák</v>
          </cell>
          <cell r="D1626">
            <v>908184367</v>
          </cell>
          <cell r="E1626" t="str">
            <v>kristian.zbunak@gmail.com</v>
          </cell>
          <cell r="F1626" t="str">
            <v>R</v>
          </cell>
          <cell r="G1626" t="str">
            <v/>
          </cell>
          <cell r="H1626" t="str">
            <v>nechcu</v>
          </cell>
          <cell r="Q1626" t="str">
            <v/>
          </cell>
          <cell r="R1626">
            <v>0</v>
          </cell>
          <cell r="T1626">
            <v>0</v>
          </cell>
        </row>
        <row r="1627">
          <cell r="B1627" t="str">
            <v>Modra-SOSV-4B</v>
          </cell>
          <cell r="C1627" t="str">
            <v>Kristína Katonová</v>
          </cell>
          <cell r="D1627">
            <v>940345576</v>
          </cell>
          <cell r="E1627" t="str">
            <v>kristinka.katonova1@gmail.com</v>
          </cell>
          <cell r="F1627" t="str">
            <v>K</v>
          </cell>
          <cell r="G1627" t="str">
            <v/>
          </cell>
          <cell r="Q1627" t="str">
            <v/>
          </cell>
          <cell r="R1627">
            <v>0</v>
          </cell>
          <cell r="T1627">
            <v>0</v>
          </cell>
        </row>
        <row r="1628">
          <cell r="B1628" t="str">
            <v>BA-OAIK-4A</v>
          </cell>
          <cell r="C1628" t="str">
            <v>Simona</v>
          </cell>
          <cell r="D1628">
            <v>903468049</v>
          </cell>
          <cell r="E1628" t="str">
            <v>lebo.sima15@gmail.com</v>
          </cell>
          <cell r="F1628" t="str">
            <v/>
          </cell>
          <cell r="G1628" t="str">
            <v/>
          </cell>
          <cell r="Q1628" t="str">
            <v/>
          </cell>
          <cell r="R1628">
            <v>0</v>
          </cell>
          <cell r="T1628">
            <v>0</v>
          </cell>
        </row>
        <row r="1629">
          <cell r="B1629" t="str">
            <v>BA-OAIK-5E (5r)</v>
          </cell>
          <cell r="C1629" t="str">
            <v>Lenka Bokorová</v>
          </cell>
          <cell r="D1629">
            <v>902431587</v>
          </cell>
          <cell r="E1629" t="str">
            <v>lenka@bokor.sk</v>
          </cell>
          <cell r="F1629" t="str">
            <v/>
          </cell>
          <cell r="G1629" t="str">
            <v/>
          </cell>
          <cell r="Q1629" t="str">
            <v/>
          </cell>
          <cell r="R1629">
            <v>0</v>
          </cell>
          <cell r="T1629">
            <v>0</v>
          </cell>
        </row>
        <row r="1630">
          <cell r="B1630" t="str">
            <v>MI-SOST-4BP</v>
          </cell>
          <cell r="C1630" t="str">
            <v>Leonard Lacko</v>
          </cell>
          <cell r="D1630">
            <v>915474905</v>
          </cell>
          <cell r="E1630" t="str">
            <v>leonardlacko1@gmail.com</v>
          </cell>
          <cell r="F1630" t="str">
            <v>K</v>
          </cell>
          <cell r="G1630" t="str">
            <v/>
          </cell>
          <cell r="H1630" t="str">
            <v>KONK</v>
          </cell>
          <cell r="Q1630" t="str">
            <v/>
          </cell>
          <cell r="R1630">
            <v>0</v>
          </cell>
          <cell r="T1630">
            <v>0</v>
          </cell>
        </row>
        <row r="1631">
          <cell r="B1631" t="str">
            <v>NZ-SZS-4C</v>
          </cell>
          <cell r="C1631" t="str">
            <v>Lívia Bliznáková</v>
          </cell>
          <cell r="D1631">
            <v>948776404</v>
          </cell>
          <cell r="E1631" t="str">
            <v>livia.bliznakova2709@gmail.com</v>
          </cell>
          <cell r="F1631" t="str">
            <v>K</v>
          </cell>
          <cell r="G1631" t="str">
            <v/>
          </cell>
          <cell r="H1631" t="str">
            <v>KONK</v>
          </cell>
          <cell r="I1631" t="str">
            <v>KONK</v>
          </cell>
          <cell r="Q1631" t="str">
            <v/>
          </cell>
          <cell r="R1631">
            <v>0</v>
          </cell>
          <cell r="T1631">
            <v>0</v>
          </cell>
        </row>
        <row r="1632">
          <cell r="B1632" t="str">
            <v>PP-SG-5A (5r)</v>
          </cell>
          <cell r="C1632" t="str">
            <v>Lucia Harabinová</v>
          </cell>
          <cell r="D1632">
            <v>950283361</v>
          </cell>
          <cell r="E1632" t="str">
            <v>lucy.harabinova@gmail.com</v>
          </cell>
          <cell r="F1632" t="str">
            <v>K</v>
          </cell>
          <cell r="G1632" t="str">
            <v/>
          </cell>
          <cell r="Q1632" t="str">
            <v/>
          </cell>
          <cell r="R1632">
            <v>0</v>
          </cell>
          <cell r="T1632">
            <v>0</v>
          </cell>
        </row>
        <row r="1633">
          <cell r="B1633" t="str">
            <v>BB-HSaO-4DK</v>
          </cell>
          <cell r="C1633" t="str">
            <v>Lukáš Vlček</v>
          </cell>
          <cell r="D1633">
            <v>903109505</v>
          </cell>
          <cell r="E1633" t="str">
            <v>luky.vlcek111@gmail.com</v>
          </cell>
          <cell r="F1633" t="str">
            <v>R</v>
          </cell>
          <cell r="G1633" t="str">
            <v/>
          </cell>
          <cell r="H1633">
            <v>44978</v>
          </cell>
          <cell r="Q1633" t="str">
            <v/>
          </cell>
          <cell r="R1633">
            <v>0</v>
          </cell>
          <cell r="T1633">
            <v>0</v>
          </cell>
        </row>
        <row r="1634">
          <cell r="B1634" t="str">
            <v>NZ-SOSDaS-4A</v>
          </cell>
          <cell r="C1634" t="str">
            <v>Michaela Stanová</v>
          </cell>
          <cell r="D1634">
            <v>947957403</v>
          </cell>
          <cell r="E1634" t="str">
            <v>m.stanova@outlook.cz</v>
          </cell>
          <cell r="F1634" t="str">
            <v>K</v>
          </cell>
          <cell r="G1634" t="str">
            <v/>
          </cell>
          <cell r="H1634" t="str">
            <v>KONK</v>
          </cell>
          <cell r="I1634" t="str">
            <v>KONK</v>
          </cell>
          <cell r="Q1634" t="str">
            <v/>
          </cell>
          <cell r="R1634">
            <v>0</v>
          </cell>
          <cell r="T1634">
            <v>0</v>
          </cell>
        </row>
        <row r="1635">
          <cell r="B1635" t="str">
            <v>ZA-SOSE-4MB</v>
          </cell>
          <cell r="C1635" t="str">
            <v>Marek Singer</v>
          </cell>
          <cell r="D1635">
            <v>944552884</v>
          </cell>
          <cell r="E1635" t="str">
            <v>marecek.singer@gmail.com</v>
          </cell>
          <cell r="F1635" t="str">
            <v>K</v>
          </cell>
          <cell r="G1635" t="str">
            <v/>
          </cell>
          <cell r="M1635" t="str">
            <v>SB A</v>
          </cell>
          <cell r="Q1635" t="str">
            <v/>
          </cell>
          <cell r="R1635">
            <v>0</v>
          </cell>
          <cell r="T1635">
            <v>0</v>
          </cell>
        </row>
        <row r="1636">
          <cell r="B1636" t="str">
            <v>PO-OA-4B</v>
          </cell>
          <cell r="C1636" t="str">
            <v>Marek Štofila</v>
          </cell>
          <cell r="D1636">
            <v>907511035</v>
          </cell>
          <cell r="E1636" t="str">
            <v>marek.stofila.91@gmail.com</v>
          </cell>
          <cell r="F1636" t="str">
            <v>K</v>
          </cell>
          <cell r="G1636" t="str">
            <v/>
          </cell>
          <cell r="I1636" t="str">
            <v>GD</v>
          </cell>
          <cell r="Q1636" t="str">
            <v/>
          </cell>
          <cell r="R1636">
            <v>0</v>
          </cell>
          <cell r="T1636">
            <v>0</v>
          </cell>
        </row>
        <row r="1637">
          <cell r="B1637" t="str">
            <v>PD-SOSTV-4E</v>
          </cell>
          <cell r="C1637" t="str">
            <v>Marián Knajbel</v>
          </cell>
          <cell r="D1637">
            <v>915086261</v>
          </cell>
          <cell r="E1637" t="str">
            <v>marian.knajbel@gmail.com</v>
          </cell>
          <cell r="F1637" t="str">
            <v>K</v>
          </cell>
          <cell r="G1637" t="str">
            <v/>
          </cell>
          <cell r="H1637">
            <v>44971</v>
          </cell>
          <cell r="Q1637" t="str">
            <v/>
          </cell>
          <cell r="R1637">
            <v>0</v>
          </cell>
          <cell r="T1637">
            <v>0</v>
          </cell>
        </row>
        <row r="1638">
          <cell r="B1638" t="str">
            <v>BB-SOSP-4CA</v>
          </cell>
          <cell r="C1638" t="str">
            <v>Marko Kmeť</v>
          </cell>
          <cell r="E1638" t="str">
            <v>marko181004@gmail.com</v>
          </cell>
          <cell r="F1638" t="str">
            <v>R</v>
          </cell>
          <cell r="G1638" t="str">
            <v/>
          </cell>
          <cell r="Q1638" t="str">
            <v/>
          </cell>
          <cell r="R1638">
            <v>0</v>
          </cell>
          <cell r="T1638">
            <v>0</v>
          </cell>
        </row>
        <row r="1639">
          <cell r="B1639" t="str">
            <v>PN-SPSE-4C</v>
          </cell>
          <cell r="C1639" t="str">
            <v>Matej Babečka</v>
          </cell>
          <cell r="D1639">
            <v>944461276</v>
          </cell>
          <cell r="E1639" t="str">
            <v>matebabe9@gmail.com</v>
          </cell>
          <cell r="F1639" t="str">
            <v>K</v>
          </cell>
          <cell r="G1639" t="str">
            <v/>
          </cell>
          <cell r="Q1639" t="str">
            <v/>
          </cell>
          <cell r="R1639">
            <v>0</v>
          </cell>
          <cell r="T1639">
            <v>0</v>
          </cell>
        </row>
        <row r="1640">
          <cell r="B1640" t="str">
            <v>KNK-SOS-4A</v>
          </cell>
          <cell r="C1640" t="str">
            <v>Matej Capek</v>
          </cell>
          <cell r="D1640">
            <v>944956853</v>
          </cell>
          <cell r="E1640" t="str">
            <v>matejcapek@gmail.com</v>
          </cell>
          <cell r="F1640" t="str">
            <v>K</v>
          </cell>
          <cell r="G1640" t="str">
            <v/>
          </cell>
          <cell r="Q1640" t="str">
            <v/>
          </cell>
          <cell r="R1640">
            <v>0</v>
          </cell>
          <cell r="T1640">
            <v>0</v>
          </cell>
        </row>
        <row r="1641">
          <cell r="B1641" t="str">
            <v>Hurbanovo-SPS-4C</v>
          </cell>
          <cell r="C1641" t="str">
            <v>Máté Mátis</v>
          </cell>
          <cell r="D1641">
            <v>907316119</v>
          </cell>
          <cell r="E1641" t="str">
            <v>matis.mate05@gmail.com</v>
          </cell>
          <cell r="F1641" t="str">
            <v>K</v>
          </cell>
          <cell r="G1641" t="str">
            <v/>
          </cell>
          <cell r="Q1641" t="str">
            <v/>
          </cell>
          <cell r="R1641">
            <v>0</v>
          </cell>
          <cell r="T1641">
            <v>0</v>
          </cell>
        </row>
        <row r="1642">
          <cell r="B1642" t="str">
            <v>BNB-SOS-4B</v>
          </cell>
          <cell r="C1642" t="str">
            <v>Matúš Bátora</v>
          </cell>
          <cell r="D1642">
            <v>950238991</v>
          </cell>
          <cell r="E1642" t="str">
            <v>matulo235@gmail.com</v>
          </cell>
          <cell r="F1642" t="str">
            <v>K</v>
          </cell>
          <cell r="G1642" t="str">
            <v/>
          </cell>
          <cell r="Q1642" t="str">
            <v/>
          </cell>
          <cell r="R1642">
            <v>0</v>
          </cell>
          <cell r="T1642">
            <v>0</v>
          </cell>
        </row>
        <row r="1643">
          <cell r="B1643" t="str">
            <v>PO-SUV-4B</v>
          </cell>
          <cell r="C1643" t="str">
            <v>Matús Vaško</v>
          </cell>
          <cell r="D1643">
            <v>902072152</v>
          </cell>
          <cell r="E1643" t="str">
            <v>matusvasko2003@gmail.com</v>
          </cell>
          <cell r="F1643" t="str">
            <v>K</v>
          </cell>
          <cell r="G1643" t="str">
            <v/>
          </cell>
          <cell r="Q1643" t="str">
            <v/>
          </cell>
          <cell r="R1643">
            <v>0</v>
          </cell>
          <cell r="T1643">
            <v>0</v>
          </cell>
        </row>
        <row r="1644">
          <cell r="B1644" t="str">
            <v>SNV-SPST-4E</v>
          </cell>
          <cell r="C1644" t="str">
            <v>Marián Hačecký</v>
          </cell>
          <cell r="D1644">
            <v>949469069</v>
          </cell>
          <cell r="E1644" t="str">
            <v>mhacecky@chello.sk</v>
          </cell>
          <cell r="F1644" t="str">
            <v>K</v>
          </cell>
          <cell r="G1644" t="str">
            <v/>
          </cell>
          <cell r="Q1644" t="str">
            <v/>
          </cell>
          <cell r="R1644">
            <v>0</v>
          </cell>
          <cell r="T1644">
            <v>0</v>
          </cell>
        </row>
        <row r="1645">
          <cell r="B1645" t="str">
            <v>SI-VIAHUMANA-4B</v>
          </cell>
          <cell r="C1645" t="str">
            <v>Miška Škojecová</v>
          </cell>
          <cell r="D1645">
            <v>903813744</v>
          </cell>
          <cell r="E1645" t="str">
            <v>michaela.skojecova@gmail.com</v>
          </cell>
          <cell r="F1645" t="str">
            <v>K</v>
          </cell>
          <cell r="G1645" t="str">
            <v/>
          </cell>
          <cell r="Q1645" t="str">
            <v/>
          </cell>
          <cell r="R1645">
            <v>0</v>
          </cell>
          <cell r="T1645">
            <v>0</v>
          </cell>
        </row>
        <row r="1646">
          <cell r="B1646" t="str">
            <v>LC-SOST-4B</v>
          </cell>
          <cell r="C1646" t="str">
            <v>Michal Madzgoň</v>
          </cell>
          <cell r="D1646">
            <v>903025278</v>
          </cell>
          <cell r="E1646" t="str">
            <v>michalmadzgon@gmail.com</v>
          </cell>
          <cell r="F1646" t="str">
            <v>K</v>
          </cell>
          <cell r="G1646" t="str">
            <v/>
          </cell>
          <cell r="H1646">
            <v>44978</v>
          </cell>
          <cell r="Q1646" t="str">
            <v/>
          </cell>
          <cell r="R1646">
            <v>0</v>
          </cell>
          <cell r="T1646">
            <v>0</v>
          </cell>
        </row>
        <row r="1647">
          <cell r="B1647" t="str">
            <v>TT-SPS-4T</v>
          </cell>
          <cell r="C1647" t="str">
            <v>Michal Vomasta</v>
          </cell>
          <cell r="D1647">
            <v>948909605</v>
          </cell>
          <cell r="E1647" t="str">
            <v>michalvomasta222@gmail.com</v>
          </cell>
          <cell r="F1647" t="str">
            <v>R</v>
          </cell>
          <cell r="G1647" t="str">
            <v/>
          </cell>
          <cell r="Q1647" t="str">
            <v/>
          </cell>
          <cell r="R1647">
            <v>0</v>
          </cell>
          <cell r="T1647">
            <v>0</v>
          </cell>
        </row>
        <row r="1648">
          <cell r="B1648" t="str">
            <v>NO-GAB-4C</v>
          </cell>
          <cell r="C1648" t="str">
            <v>Mikuláš Brontvaj</v>
          </cell>
          <cell r="D1648">
            <v>944570774</v>
          </cell>
          <cell r="E1648" t="str">
            <v>mikibrontvaj@gmail.com</v>
          </cell>
          <cell r="F1648" t="str">
            <v>K</v>
          </cell>
          <cell r="G1648" t="str">
            <v/>
          </cell>
          <cell r="Q1648" t="str">
            <v/>
          </cell>
          <cell r="R1648">
            <v>0</v>
          </cell>
          <cell r="T1648">
            <v>0</v>
          </cell>
        </row>
        <row r="1649">
          <cell r="B1649" t="str">
            <v>TVR-SOSL-4D</v>
          </cell>
          <cell r="C1649" t="str">
            <v>Peter Metes</v>
          </cell>
          <cell r="D1649">
            <v>948850188</v>
          </cell>
          <cell r="E1649" t="str">
            <v>minefilesk@gmail.com</v>
          </cell>
          <cell r="F1649" t="str">
            <v>K</v>
          </cell>
          <cell r="G1649" t="str">
            <v/>
          </cell>
          <cell r="Q1649" t="str">
            <v/>
          </cell>
          <cell r="R1649">
            <v>0</v>
          </cell>
          <cell r="T1649">
            <v>0</v>
          </cell>
        </row>
        <row r="1650">
          <cell r="B1650" t="str">
            <v>KE-SUV-4B</v>
          </cell>
          <cell r="C1650" t="str">
            <v>Miroslav Sorokáč</v>
          </cell>
          <cell r="D1650">
            <v>907938439</v>
          </cell>
          <cell r="E1650" t="str">
            <v>mirosorokac@gmail.com</v>
          </cell>
          <cell r="F1650" t="str">
            <v/>
          </cell>
          <cell r="G1650" t="str">
            <v/>
          </cell>
          <cell r="Q1650" t="str">
            <v/>
          </cell>
          <cell r="R1650">
            <v>0</v>
          </cell>
          <cell r="T1650">
            <v>0</v>
          </cell>
        </row>
        <row r="1651">
          <cell r="B1651" t="str">
            <v>Samorin-GYM-OKT (MAD)</v>
          </cell>
          <cell r="C1651" t="str">
            <v>Dániel Nagy</v>
          </cell>
          <cell r="D1651">
            <v>903059448</v>
          </cell>
          <cell r="E1651" t="str">
            <v>nagydani059@gmail.com</v>
          </cell>
          <cell r="F1651" t="str">
            <v/>
          </cell>
          <cell r="G1651" t="str">
            <v/>
          </cell>
          <cell r="Q1651" t="str">
            <v/>
          </cell>
          <cell r="R1651">
            <v>0</v>
          </cell>
          <cell r="T1651">
            <v>0</v>
          </cell>
        </row>
        <row r="1652">
          <cell r="B1652" t="str">
            <v>ZA-SSUV-4A</v>
          </cell>
          <cell r="C1652" t="str">
            <v>Natália Štefanidesová</v>
          </cell>
          <cell r="D1652">
            <v>910194545</v>
          </cell>
          <cell r="E1652" t="str">
            <v>natalia.stefanidesova1@gmail.com</v>
          </cell>
          <cell r="F1652" t="str">
            <v>K</v>
          </cell>
          <cell r="G1652" t="str">
            <v/>
          </cell>
          <cell r="Q1652" t="str">
            <v/>
          </cell>
          <cell r="R1652">
            <v>0</v>
          </cell>
          <cell r="T1652">
            <v>0</v>
          </cell>
        </row>
        <row r="1653">
          <cell r="B1653" t="str">
            <v>TT-SG-5M (5r)</v>
          </cell>
          <cell r="C1653" t="str">
            <v>Natália Zarecká</v>
          </cell>
          <cell r="D1653">
            <v>919318103</v>
          </cell>
          <cell r="E1653" t="str">
            <v>natalia.zarecka05@gmail.com</v>
          </cell>
          <cell r="F1653" t="str">
            <v>R</v>
          </cell>
          <cell r="G1653" t="str">
            <v/>
          </cell>
          <cell r="H1653">
            <v>44977</v>
          </cell>
          <cell r="Q1653" t="str">
            <v/>
          </cell>
          <cell r="R1653">
            <v>0</v>
          </cell>
          <cell r="T1653">
            <v>0</v>
          </cell>
        </row>
        <row r="1654">
          <cell r="B1654" t="str">
            <v>PB-SPS-4A</v>
          </cell>
          <cell r="C1654" t="str">
            <v>Nicolas Lisoň</v>
          </cell>
          <cell r="D1654">
            <v>910577150</v>
          </cell>
          <cell r="E1654" t="str">
            <v>nicolaslison09@gmail.com</v>
          </cell>
          <cell r="F1654" t="str">
            <v>K</v>
          </cell>
          <cell r="G1654" t="str">
            <v/>
          </cell>
          <cell r="Q1654" t="str">
            <v/>
          </cell>
          <cell r="R1654">
            <v>0</v>
          </cell>
          <cell r="T1654">
            <v>0</v>
          </cell>
        </row>
        <row r="1655">
          <cell r="B1655" t="str">
            <v>NR-SOSPOL-4PGMN</v>
          </cell>
          <cell r="C1655" t="str">
            <v>Nicolas Ryšavý</v>
          </cell>
          <cell r="D1655">
            <v>910913535</v>
          </cell>
          <cell r="E1655" t="str">
            <v>nicolasrysavy@gmail.com</v>
          </cell>
          <cell r="F1655" t="str">
            <v>K</v>
          </cell>
          <cell r="G1655" t="str">
            <v/>
          </cell>
          <cell r="Q1655" t="str">
            <v/>
          </cell>
          <cell r="R1655">
            <v>0</v>
          </cell>
          <cell r="T1655">
            <v>0</v>
          </cell>
        </row>
        <row r="1656">
          <cell r="B1656" t="str">
            <v>BA-GLN-4A</v>
          </cell>
          <cell r="C1656" t="str">
            <v>Nikoleta Macangová</v>
          </cell>
          <cell r="D1656">
            <v>903343306</v>
          </cell>
          <cell r="E1656" t="str">
            <v>niki.macangova@gmail.com</v>
          </cell>
          <cell r="F1656" t="str">
            <v>K</v>
          </cell>
          <cell r="G1656" t="str">
            <v/>
          </cell>
          <cell r="H1656">
            <v>45006</v>
          </cell>
          <cell r="Q1656" t="str">
            <v/>
          </cell>
          <cell r="R1656">
            <v>0</v>
          </cell>
          <cell r="T1656">
            <v>0</v>
          </cell>
        </row>
        <row r="1657">
          <cell r="B1657" t="str">
            <v>ZV-SPSD-4B</v>
          </cell>
          <cell r="C1657" t="str">
            <v>Nikolas Lalík</v>
          </cell>
          <cell r="D1657">
            <v>944176035</v>
          </cell>
          <cell r="E1657" t="str">
            <v>nikolaslalik505@gmail.com</v>
          </cell>
          <cell r="F1657" t="str">
            <v>K</v>
          </cell>
          <cell r="G1657" t="str">
            <v/>
          </cell>
          <cell r="Q1657" t="str">
            <v/>
          </cell>
          <cell r="R1657">
            <v>0</v>
          </cell>
          <cell r="T1657">
            <v>0</v>
          </cell>
        </row>
        <row r="1658">
          <cell r="B1658" t="str">
            <v>RV-SZS-4MA</v>
          </cell>
          <cell r="C1658" t="str">
            <v>Nikoleta Mateová</v>
          </cell>
          <cell r="D1658">
            <v>915618954</v>
          </cell>
          <cell r="E1658" t="str">
            <v>nikoletamateova@gmail.com</v>
          </cell>
          <cell r="F1658" t="str">
            <v>R</v>
          </cell>
          <cell r="G1658" t="str">
            <v>z</v>
          </cell>
          <cell r="H1658">
            <v>45007</v>
          </cell>
          <cell r="Q1658" t="str">
            <v/>
          </cell>
          <cell r="R1658">
            <v>0</v>
          </cell>
          <cell r="T1658">
            <v>0</v>
          </cell>
        </row>
        <row r="1659">
          <cell r="B1659" t="str">
            <v>NZ-SOSDaS-4B</v>
          </cell>
          <cell r="C1659" t="str">
            <v>Noémi Rusňáková</v>
          </cell>
          <cell r="D1659">
            <v>908585717</v>
          </cell>
          <cell r="E1659" t="str">
            <v>noemi.rusnak.04@gmail.com</v>
          </cell>
          <cell r="F1659" t="str">
            <v>K</v>
          </cell>
          <cell r="G1659" t="str">
            <v/>
          </cell>
          <cell r="H1659" t="str">
            <v>KONK</v>
          </cell>
          <cell r="I1659" t="str">
            <v>KONK</v>
          </cell>
          <cell r="Q1659" t="str">
            <v/>
          </cell>
          <cell r="R1659">
            <v>0</v>
          </cell>
          <cell r="T1659">
            <v>0</v>
          </cell>
        </row>
        <row r="1660">
          <cell r="B1660" t="str">
            <v>MI-SOST-4CP</v>
          </cell>
          <cell r="C1660" t="str">
            <v>Samuel Novák</v>
          </cell>
          <cell r="D1660">
            <v>917223648</v>
          </cell>
          <cell r="E1660" t="str">
            <v>novaksamo5@gmail.com</v>
          </cell>
          <cell r="F1660" t="str">
            <v>R</v>
          </cell>
          <cell r="G1660" t="str">
            <v/>
          </cell>
          <cell r="Q1660" t="str">
            <v/>
          </cell>
          <cell r="R1660">
            <v>0</v>
          </cell>
          <cell r="T1660">
            <v>0</v>
          </cell>
        </row>
        <row r="1661">
          <cell r="B1661" t="str">
            <v>BA-HAMIK-5B (5r)</v>
          </cell>
          <cell r="C1661" t="str">
            <v>Nicol Szabóová</v>
          </cell>
          <cell r="D1661">
            <v>902144892</v>
          </cell>
          <cell r="E1661" t="str">
            <v>nszaboova5@gmail.com</v>
          </cell>
          <cell r="F1661" t="str">
            <v>K</v>
          </cell>
          <cell r="G1661" t="str">
            <v/>
          </cell>
          <cell r="Q1661" t="str">
            <v/>
          </cell>
          <cell r="R1661">
            <v>0</v>
          </cell>
          <cell r="T1661">
            <v>0</v>
          </cell>
        </row>
        <row r="1662">
          <cell r="B1662" t="str">
            <v>HE-SOST-4A</v>
          </cell>
          <cell r="C1662" t="str">
            <v>Oliver Üeberlauer</v>
          </cell>
          <cell r="D1662">
            <v>908171832</v>
          </cell>
          <cell r="E1662" t="str">
            <v>oliver.uberlauer@gmail.com</v>
          </cell>
          <cell r="F1662" t="str">
            <v>R</v>
          </cell>
          <cell r="G1662" t="str">
            <v/>
          </cell>
          <cell r="H1662">
            <v>45002</v>
          </cell>
          <cell r="Q1662" t="str">
            <v/>
          </cell>
          <cell r="R1662">
            <v>0</v>
          </cell>
          <cell r="T1662">
            <v>0</v>
          </cell>
        </row>
        <row r="1663">
          <cell r="B1663" t="str">
            <v>KNM-SPS-4AM</v>
          </cell>
          <cell r="C1663" t="str">
            <v>Oliver Papšo</v>
          </cell>
          <cell r="D1663">
            <v>909114936</v>
          </cell>
          <cell r="E1663" t="str">
            <v>oliverpapso8@gmail.com</v>
          </cell>
          <cell r="F1663" t="str">
            <v>K</v>
          </cell>
          <cell r="G1663" t="str">
            <v/>
          </cell>
          <cell r="Q1663" t="str">
            <v/>
          </cell>
          <cell r="R1663">
            <v>0</v>
          </cell>
          <cell r="T1663">
            <v>0</v>
          </cell>
        </row>
        <row r="1664">
          <cell r="B1664" t="str">
            <v>BB-1SG-5B (5r)</v>
          </cell>
          <cell r="C1664" t="str">
            <v>Alexander Steiniger</v>
          </cell>
          <cell r="D1664">
            <v>918905595</v>
          </cell>
          <cell r="E1664" t="str">
            <v>palesovan0@gmail.com</v>
          </cell>
          <cell r="F1664" t="str">
            <v/>
          </cell>
          <cell r="G1664" t="str">
            <v/>
          </cell>
          <cell r="K1664" t="str">
            <v>SEP</v>
          </cell>
          <cell r="Q1664" t="str">
            <v/>
          </cell>
          <cell r="R1664">
            <v>0</v>
          </cell>
          <cell r="T1664">
            <v>0</v>
          </cell>
        </row>
        <row r="1665">
          <cell r="B1665" t="str">
            <v>KE-SOSOSTR-4E</v>
          </cell>
          <cell r="C1665" t="str">
            <v>Patrik Dobos</v>
          </cell>
          <cell r="D1665">
            <v>950210675</v>
          </cell>
          <cell r="E1665" t="str">
            <v>patrikda777@gmail.com</v>
          </cell>
          <cell r="F1665" t="str">
            <v>K</v>
          </cell>
          <cell r="G1665" t="str">
            <v/>
          </cell>
          <cell r="Q1665" t="str">
            <v/>
          </cell>
          <cell r="R1665">
            <v>0</v>
          </cell>
          <cell r="T1665">
            <v>0</v>
          </cell>
        </row>
        <row r="1666">
          <cell r="B1666" t="str">
            <v>TVR-SPS-4E</v>
          </cell>
          <cell r="C1666" t="str">
            <v>Michal Pazúrik</v>
          </cell>
          <cell r="D1666">
            <v>948409996</v>
          </cell>
          <cell r="E1666" t="str">
            <v>pazurikmichal6@gmail.com</v>
          </cell>
          <cell r="F1666" t="str">
            <v>K</v>
          </cell>
          <cell r="G1666" t="str">
            <v/>
          </cell>
          <cell r="Q1666" t="str">
            <v/>
          </cell>
          <cell r="R1666">
            <v>0</v>
          </cell>
          <cell r="T1666">
            <v>0</v>
          </cell>
        </row>
        <row r="1667">
          <cell r="B1667" t="str">
            <v>PB-SOSSTROJ-4A</v>
          </cell>
          <cell r="C1667" t="str">
            <v>Peter Litvík</v>
          </cell>
          <cell r="D1667">
            <v>949671987</v>
          </cell>
          <cell r="E1667" t="str">
            <v>peterlitvik0@gmail.com</v>
          </cell>
          <cell r="F1667" t="str">
            <v>K</v>
          </cell>
          <cell r="G1667" t="str">
            <v/>
          </cell>
          <cell r="Q1667" t="str">
            <v/>
          </cell>
          <cell r="R1667">
            <v>0</v>
          </cell>
          <cell r="T1667">
            <v>0</v>
          </cell>
        </row>
        <row r="1668">
          <cell r="B1668" t="str">
            <v>PO-SOST-4B</v>
          </cell>
          <cell r="C1668" t="str">
            <v>Cyril Potocký</v>
          </cell>
          <cell r="D1668">
            <v>944496165</v>
          </cell>
          <cell r="E1668" t="str">
            <v>potockycyril14@gmail.com</v>
          </cell>
          <cell r="F1668" t="str">
            <v>K</v>
          </cell>
          <cell r="G1668" t="str">
            <v/>
          </cell>
          <cell r="Q1668" t="str">
            <v/>
          </cell>
          <cell r="R1668">
            <v>0</v>
          </cell>
          <cell r="T1668">
            <v>0</v>
          </cell>
        </row>
        <row r="1669">
          <cell r="B1669" t="str">
            <v>ZV-HSaO-4G</v>
          </cell>
          <cell r="C1669" t="str">
            <v>Jakub Priadka</v>
          </cell>
          <cell r="D1669">
            <v>948617555</v>
          </cell>
          <cell r="E1669" t="str">
            <v>priadkajakub210@gmail.com</v>
          </cell>
          <cell r="F1669" t="str">
            <v>K</v>
          </cell>
          <cell r="G1669" t="str">
            <v/>
          </cell>
          <cell r="Q1669" t="str">
            <v/>
          </cell>
          <cell r="R1669">
            <v>0</v>
          </cell>
          <cell r="T1669">
            <v>0</v>
          </cell>
        </row>
        <row r="1670">
          <cell r="B1670" t="str">
            <v>Nizna-SS-4B</v>
          </cell>
          <cell r="C1670" t="str">
            <v>Richard Prát</v>
          </cell>
          <cell r="D1670">
            <v>944008660</v>
          </cell>
          <cell r="E1670" t="str">
            <v>ricinoprat@gmail.com</v>
          </cell>
          <cell r="F1670" t="str">
            <v>K</v>
          </cell>
          <cell r="G1670" t="str">
            <v/>
          </cell>
          <cell r="Q1670" t="str">
            <v/>
          </cell>
          <cell r="R1670">
            <v>0</v>
          </cell>
          <cell r="T1670">
            <v>0</v>
          </cell>
        </row>
        <row r="1671">
          <cell r="B1671" t="str">
            <v>Surany-SOST-4E</v>
          </cell>
          <cell r="C1671" t="str">
            <v>Robert Szabó</v>
          </cell>
          <cell r="D1671">
            <v>911388617</v>
          </cell>
          <cell r="E1671" t="str">
            <v>robsza8@gmail.com</v>
          </cell>
          <cell r="F1671" t="str">
            <v>K</v>
          </cell>
          <cell r="G1671" t="str">
            <v/>
          </cell>
          <cell r="Q1671" t="str">
            <v/>
          </cell>
          <cell r="R1671">
            <v>0</v>
          </cell>
          <cell r="T1671">
            <v>0</v>
          </cell>
        </row>
        <row r="1672">
          <cell r="B1672" t="str">
            <v>NO-EDUCO-4ABG</v>
          </cell>
          <cell r="C1672" t="str">
            <v>Romana Škulcová</v>
          </cell>
          <cell r="D1672">
            <v>902428407</v>
          </cell>
          <cell r="E1672" t="str">
            <v>romana.skulcova@gmail.com</v>
          </cell>
          <cell r="F1672" t="str">
            <v>K</v>
          </cell>
          <cell r="G1672" t="str">
            <v/>
          </cell>
          <cell r="H1672" t="str">
            <v>KONK</v>
          </cell>
          <cell r="Q1672" t="str">
            <v/>
          </cell>
          <cell r="R1672">
            <v>0</v>
          </cell>
          <cell r="T1672">
            <v>0</v>
          </cell>
        </row>
        <row r="1673">
          <cell r="B1673" t="str">
            <v>Rakovice-SOS-4MRFL</v>
          </cell>
          <cell r="C1673" t="str">
            <v>Romana Andrášiková</v>
          </cell>
          <cell r="D1673">
            <v>949635217</v>
          </cell>
          <cell r="E1673" t="str">
            <v>romanaandrasikova@gmail.com</v>
          </cell>
          <cell r="F1673" t="str">
            <v/>
          </cell>
          <cell r="G1673" t="str">
            <v/>
          </cell>
          <cell r="Q1673" t="str">
            <v/>
          </cell>
          <cell r="R1673">
            <v>0</v>
          </cell>
          <cell r="T1673">
            <v>0</v>
          </cell>
        </row>
        <row r="1674">
          <cell r="B1674" t="str">
            <v>TT-SG-5A (5r)</v>
          </cell>
          <cell r="C1674" t="str">
            <v>Sára Dobrovodská</v>
          </cell>
          <cell r="D1674">
            <v>948901691</v>
          </cell>
          <cell r="E1674" t="str">
            <v>s.dobrovodsk@gmail.com</v>
          </cell>
          <cell r="F1674" t="str">
            <v>R</v>
          </cell>
          <cell r="G1674" t="str">
            <v/>
          </cell>
          <cell r="H1674">
            <v>44971</v>
          </cell>
          <cell r="Q1674" t="str">
            <v/>
          </cell>
          <cell r="R1674">
            <v>0</v>
          </cell>
          <cell r="T1674">
            <v>0</v>
          </cell>
        </row>
        <row r="1675">
          <cell r="B1675" t="str">
            <v>TVR-SPS-4C</v>
          </cell>
          <cell r="C1675" t="str">
            <v>Stanislav Pastor</v>
          </cell>
          <cell r="D1675">
            <v>950548073</v>
          </cell>
          <cell r="E1675" t="str">
            <v>s.pastor4525@gmail.com</v>
          </cell>
          <cell r="F1675" t="str">
            <v>K</v>
          </cell>
          <cell r="G1675" t="str">
            <v/>
          </cell>
          <cell r="Q1675" t="str">
            <v/>
          </cell>
          <cell r="R1675">
            <v>0</v>
          </cell>
          <cell r="T1675">
            <v>0</v>
          </cell>
        </row>
        <row r="1676">
          <cell r="B1676" t="str">
            <v>TN-SUV-4FA</v>
          </cell>
          <cell r="C1676" t="str">
            <v>Sabina Kysučanová</v>
          </cell>
          <cell r="D1676">
            <v>918294899</v>
          </cell>
          <cell r="E1676" t="str">
            <v>sabinakysucanova1@gmail.com</v>
          </cell>
          <cell r="F1676" t="str">
            <v>K</v>
          </cell>
          <cell r="G1676" t="str">
            <v/>
          </cell>
          <cell r="Q1676" t="str">
            <v/>
          </cell>
          <cell r="R1676">
            <v>0</v>
          </cell>
          <cell r="T1676">
            <v>0</v>
          </cell>
        </row>
        <row r="1677">
          <cell r="B1677" t="str">
            <v>MI-SOST-4EP</v>
          </cell>
          <cell r="C1677" t="str">
            <v>Samuel Skyba</v>
          </cell>
          <cell r="D1677">
            <v>917572149</v>
          </cell>
          <cell r="E1677" t="str">
            <v>samkoskyba888@gmail.com</v>
          </cell>
          <cell r="F1677" t="str">
            <v>R</v>
          </cell>
          <cell r="G1677" t="str">
            <v/>
          </cell>
          <cell r="Q1677" t="str">
            <v/>
          </cell>
          <cell r="R1677">
            <v>0</v>
          </cell>
          <cell r="T1677">
            <v>0</v>
          </cell>
        </row>
        <row r="1678">
          <cell r="B1678" t="str">
            <v>DCA-SOS-4D</v>
          </cell>
          <cell r="C1678" t="str">
            <v>Samuel Filípek</v>
          </cell>
          <cell r="D1678">
            <v>904860978</v>
          </cell>
          <cell r="E1678" t="str">
            <v>samo.filipek@gmail.com</v>
          </cell>
          <cell r="F1678" t="str">
            <v>K</v>
          </cell>
          <cell r="G1678" t="str">
            <v/>
          </cell>
          <cell r="Q1678" t="str">
            <v/>
          </cell>
          <cell r="R1678">
            <v>0</v>
          </cell>
          <cell r="T1678">
            <v>0</v>
          </cell>
        </row>
        <row r="1679">
          <cell r="B1679" t="str">
            <v>PO-SOA-4OL</v>
          </cell>
          <cell r="C1679" t="str">
            <v>Samuel Petruš</v>
          </cell>
          <cell r="D1679">
            <v>940142350</v>
          </cell>
          <cell r="E1679" t="str">
            <v>sampetrus54@gmail.com</v>
          </cell>
          <cell r="F1679" t="str">
            <v>K</v>
          </cell>
          <cell r="G1679" t="str">
            <v/>
          </cell>
          <cell r="Q1679" t="str">
            <v/>
          </cell>
          <cell r="R1679">
            <v>0</v>
          </cell>
          <cell r="T1679">
            <v>0</v>
          </cell>
        </row>
        <row r="1680">
          <cell r="B1680" t="str">
            <v>PE-SOS-4B</v>
          </cell>
          <cell r="C1680" t="str">
            <v>Samuel Olach</v>
          </cell>
          <cell r="D1680">
            <v>908848776</v>
          </cell>
          <cell r="E1680" t="str">
            <v>samuelolachluckyno@gmail.com</v>
          </cell>
          <cell r="F1680" t="str">
            <v>K</v>
          </cell>
          <cell r="G1680" t="str">
            <v/>
          </cell>
          <cell r="Q1680" t="str">
            <v/>
          </cell>
          <cell r="R1680">
            <v>0</v>
          </cell>
          <cell r="T1680">
            <v>0</v>
          </cell>
        </row>
        <row r="1681">
          <cell r="B1681" t="str">
            <v>RA-GYM-OKT</v>
          </cell>
          <cell r="C1681" t="str">
            <v>Ivan Segeďa</v>
          </cell>
          <cell r="D1681">
            <v>908520816</v>
          </cell>
          <cell r="E1681" t="str">
            <v>segosvk@gmail.com</v>
          </cell>
          <cell r="F1681" t="str">
            <v/>
          </cell>
          <cell r="G1681" t="str">
            <v/>
          </cell>
          <cell r="Q1681" t="str">
            <v/>
          </cell>
          <cell r="R1681">
            <v>0</v>
          </cell>
          <cell r="T1681">
            <v>0</v>
          </cell>
        </row>
        <row r="1682">
          <cell r="B1682" t="str">
            <v>TVR-SPS-4D</v>
          </cell>
          <cell r="C1682" t="str">
            <v>Simona Dúbravská</v>
          </cell>
          <cell r="D1682">
            <v>948684982</v>
          </cell>
          <cell r="E1682" t="str">
            <v>simonadubravska12@gmail.com</v>
          </cell>
          <cell r="F1682" t="str">
            <v>K</v>
          </cell>
          <cell r="G1682" t="str">
            <v/>
          </cell>
          <cell r="Q1682" t="str">
            <v/>
          </cell>
          <cell r="R1682">
            <v>0</v>
          </cell>
          <cell r="T1682">
            <v>0</v>
          </cell>
        </row>
        <row r="1683">
          <cell r="B1683" t="str">
            <v>MI-OAS-4E</v>
          </cell>
          <cell r="C1683" t="str">
            <v>Slavomír Petrušanský</v>
          </cell>
          <cell r="D1683">
            <v>910563796</v>
          </cell>
          <cell r="E1683" t="str">
            <v>slavomirp335@gmail.com</v>
          </cell>
          <cell r="F1683" t="str">
            <v>R</v>
          </cell>
          <cell r="G1683" t="str">
            <v/>
          </cell>
          <cell r="Q1683" t="str">
            <v/>
          </cell>
          <cell r="R1683">
            <v>0</v>
          </cell>
          <cell r="T1683">
            <v>0</v>
          </cell>
        </row>
        <row r="1684">
          <cell r="B1684" t="str">
            <v>MI-GPH-4D</v>
          </cell>
          <cell r="C1684" t="str">
            <v>Boris Sninský</v>
          </cell>
          <cell r="D1684">
            <v>907361660</v>
          </cell>
          <cell r="E1684" t="str">
            <v>sninskyboris@gmail.com</v>
          </cell>
          <cell r="F1684" t="str">
            <v>K</v>
          </cell>
          <cell r="G1684" t="str">
            <v/>
          </cell>
          <cell r="Q1684" t="str">
            <v/>
          </cell>
          <cell r="R1684">
            <v>0</v>
          </cell>
          <cell r="T1684">
            <v>0</v>
          </cell>
        </row>
        <row r="1685">
          <cell r="B1685" t="str">
            <v>TN-SPORT-4SM</v>
          </cell>
          <cell r="C1685" t="str">
            <v>Sára Straková</v>
          </cell>
          <cell r="D1685">
            <v>951807467</v>
          </cell>
          <cell r="E1685" t="str">
            <v>ss062260@gmail.com</v>
          </cell>
          <cell r="F1685" t="str">
            <v>R</v>
          </cell>
          <cell r="G1685" t="str">
            <v/>
          </cell>
          <cell r="H1685">
            <v>44970</v>
          </cell>
          <cell r="Q1685" t="str">
            <v/>
          </cell>
          <cell r="R1685">
            <v>0</v>
          </cell>
          <cell r="T1685">
            <v>0</v>
          </cell>
        </row>
        <row r="1686">
          <cell r="B1686" t="str">
            <v>PO-SOST-4A</v>
          </cell>
          <cell r="C1686" t="str">
            <v>Samuel Smolko</v>
          </cell>
          <cell r="D1686">
            <v>949256040</v>
          </cell>
          <cell r="E1686" t="str">
            <v>ssamuelssmolko@gmail.com</v>
          </cell>
          <cell r="F1686" t="str">
            <v>K</v>
          </cell>
          <cell r="G1686" t="str">
            <v/>
          </cell>
          <cell r="Q1686" t="str">
            <v/>
          </cell>
          <cell r="R1686">
            <v>0</v>
          </cell>
          <cell r="T1686">
            <v>0</v>
          </cell>
        </row>
        <row r="1687">
          <cell r="B1687" t="str">
            <v>TV-CSOS-2T (nads)</v>
          </cell>
          <cell r="C1687" t="str">
            <v>Štefan Lobo</v>
          </cell>
          <cell r="D1687">
            <v>915273084</v>
          </cell>
          <cell r="E1687" t="str">
            <v>stevko.lobo@gmail.com</v>
          </cell>
          <cell r="F1687" t="str">
            <v>K</v>
          </cell>
          <cell r="G1687" t="str">
            <v/>
          </cell>
          <cell r="Q1687" t="str">
            <v/>
          </cell>
          <cell r="R1687">
            <v>0</v>
          </cell>
          <cell r="T1687">
            <v>0</v>
          </cell>
        </row>
        <row r="1688">
          <cell r="B1688" t="str">
            <v>KN-GVJM-4B</v>
          </cell>
          <cell r="C1688" t="str">
            <v>Bianka Stirber</v>
          </cell>
          <cell r="D1688">
            <v>917235161</v>
          </cell>
          <cell r="E1688" t="str">
            <v>stirberb@gmail.com</v>
          </cell>
          <cell r="F1688" t="str">
            <v>K</v>
          </cell>
          <cell r="G1688" t="str">
            <v/>
          </cell>
          <cell r="Q1688" t="str">
            <v/>
          </cell>
          <cell r="R1688">
            <v>0</v>
          </cell>
          <cell r="T1688">
            <v>0</v>
          </cell>
        </row>
        <row r="1689">
          <cell r="B1689" t="str">
            <v>BR-OA-4C</v>
          </cell>
          <cell r="C1689" t="str">
            <v>Chiara Šuhajdová</v>
          </cell>
          <cell r="D1689">
            <v>917956031</v>
          </cell>
          <cell r="E1689" t="str">
            <v>suhajdovachiarka@gmail.com</v>
          </cell>
          <cell r="F1689" t="str">
            <v>K</v>
          </cell>
          <cell r="G1689" t="str">
            <v/>
          </cell>
          <cell r="Q1689" t="str">
            <v/>
          </cell>
          <cell r="R1689">
            <v>0</v>
          </cell>
          <cell r="T1689">
            <v>0</v>
          </cell>
        </row>
        <row r="1690">
          <cell r="B1690" t="str">
            <v>DS-GAV-4B</v>
          </cell>
          <cell r="C1690" t="str">
            <v>Ing. Tibor Szabó</v>
          </cell>
          <cell r="D1690">
            <v>903777112</v>
          </cell>
          <cell r="E1690" t="str">
            <v>szab.tibor1@gmail.com</v>
          </cell>
          <cell r="F1690" t="str">
            <v/>
          </cell>
          <cell r="G1690" t="str">
            <v/>
          </cell>
          <cell r="K1690" t="str">
            <v>MAJ</v>
          </cell>
          <cell r="Q1690" t="str">
            <v/>
          </cell>
          <cell r="R1690">
            <v>0</v>
          </cell>
          <cell r="T1690">
            <v>0</v>
          </cell>
        </row>
        <row r="1691">
          <cell r="B1691" t="str">
            <v>KE-IPARI-4C</v>
          </cell>
          <cell r="C1691" t="str">
            <v>Triedna Anita Szucs</v>
          </cell>
          <cell r="E1691" t="str">
            <v>szucs1@edu.ipari.sk</v>
          </cell>
          <cell r="F1691" t="str">
            <v>K</v>
          </cell>
          <cell r="G1691" t="str">
            <v/>
          </cell>
          <cell r="Q1691" t="str">
            <v/>
          </cell>
          <cell r="R1691">
            <v>0</v>
          </cell>
          <cell r="T1691">
            <v>0</v>
          </cell>
        </row>
        <row r="1692">
          <cell r="B1692" t="str">
            <v>Kolarovo-SSOS-4A</v>
          </cell>
          <cell r="C1692" t="str">
            <v>Deszö</v>
          </cell>
          <cell r="D1692">
            <v>905684199</v>
          </cell>
          <cell r="E1692" t="str">
            <v>szuridezso@gmail.com</v>
          </cell>
          <cell r="F1692" t="str">
            <v/>
          </cell>
          <cell r="G1692" t="str">
            <v/>
          </cell>
          <cell r="Q1692" t="str">
            <v/>
          </cell>
          <cell r="R1692">
            <v>0</v>
          </cell>
          <cell r="T1692">
            <v>0</v>
          </cell>
        </row>
        <row r="1693">
          <cell r="B1693" t="str">
            <v>PU-SOSIK-4C</v>
          </cell>
          <cell r="C1693" t="str">
            <v>Tamara Vetešková</v>
          </cell>
          <cell r="D1693">
            <v>904933666</v>
          </cell>
          <cell r="E1693" t="str">
            <v>tamara.veteskova@gmail.com</v>
          </cell>
          <cell r="F1693" t="str">
            <v>K</v>
          </cell>
          <cell r="G1693" t="str">
            <v/>
          </cell>
          <cell r="H1693">
            <v>44967</v>
          </cell>
          <cell r="Q1693" t="str">
            <v/>
          </cell>
          <cell r="R1693">
            <v>0</v>
          </cell>
          <cell r="T1693">
            <v>0</v>
          </cell>
        </row>
        <row r="1694">
          <cell r="B1694" t="str">
            <v>KE-SPSSaG-4C</v>
          </cell>
          <cell r="C1694" t="str">
            <v>Timea Trefová</v>
          </cell>
          <cell r="D1694">
            <v>911339521</v>
          </cell>
          <cell r="E1694" t="str">
            <v>timea.trefova26@gmail.com</v>
          </cell>
          <cell r="F1694" t="str">
            <v>K</v>
          </cell>
          <cell r="G1694" t="str">
            <v/>
          </cell>
          <cell r="Q1694" t="str">
            <v/>
          </cell>
          <cell r="R1694">
            <v>0</v>
          </cell>
          <cell r="T1694">
            <v>0</v>
          </cell>
        </row>
        <row r="1695">
          <cell r="B1695" t="str">
            <v>RV-SOST-4B</v>
          </cell>
          <cell r="C1695" t="str">
            <v>Bettina Katonová</v>
          </cell>
          <cell r="D1695">
            <v>948789525</v>
          </cell>
          <cell r="E1695" t="str">
            <v>tinakatona0@gmail.com</v>
          </cell>
          <cell r="F1695" t="str">
            <v>K</v>
          </cell>
          <cell r="G1695" t="str">
            <v/>
          </cell>
          <cell r="H1695">
            <v>45013</v>
          </cell>
          <cell r="Q1695" t="str">
            <v/>
          </cell>
          <cell r="R1695">
            <v>0</v>
          </cell>
          <cell r="T1695">
            <v>0</v>
          </cell>
        </row>
        <row r="1696">
          <cell r="B1696" t="str">
            <v>TT-SOSE-4F</v>
          </cell>
          <cell r="C1696" t="str">
            <v>Tomáš Režnák</v>
          </cell>
          <cell r="D1696">
            <v>907668073</v>
          </cell>
          <cell r="E1696" t="str">
            <v>tomasreznak111@gmail.com</v>
          </cell>
          <cell r="F1696" t="str">
            <v>K</v>
          </cell>
          <cell r="G1696" t="str">
            <v/>
          </cell>
          <cell r="Q1696" t="str">
            <v/>
          </cell>
          <cell r="R1696">
            <v>0</v>
          </cell>
          <cell r="T1696">
            <v>0</v>
          </cell>
        </row>
        <row r="1697">
          <cell r="B1697" t="str">
            <v>SNV-SOSD-4A</v>
          </cell>
          <cell r="C1697" t="str">
            <v>Vanessa Jendrálová</v>
          </cell>
          <cell r="D1697">
            <v>904677366</v>
          </cell>
          <cell r="E1697" t="str">
            <v>vanessa.jendralova27@gmail.com</v>
          </cell>
          <cell r="F1697" t="str">
            <v>K</v>
          </cell>
          <cell r="G1697" t="str">
            <v>z</v>
          </cell>
          <cell r="M1697" t="str">
            <v>MSB</v>
          </cell>
          <cell r="N1697" t="str">
            <v>F_peto</v>
          </cell>
          <cell r="Q1697" t="str">
            <v/>
          </cell>
          <cell r="R1697">
            <v>0</v>
          </cell>
          <cell r="T1697">
            <v>0</v>
          </cell>
        </row>
        <row r="1698">
          <cell r="B1698" t="str">
            <v xml:space="preserve">SVIT-SOS-4B </v>
          </cell>
          <cell r="C1698" t="str">
            <v>Veronika Nahalková</v>
          </cell>
          <cell r="D1698">
            <v>904435460</v>
          </cell>
          <cell r="E1698" t="str">
            <v>veronika.nahalkova6@gmail.com</v>
          </cell>
          <cell r="F1698" t="str">
            <v>K</v>
          </cell>
          <cell r="G1698" t="str">
            <v/>
          </cell>
          <cell r="Q1698" t="str">
            <v/>
          </cell>
          <cell r="R1698">
            <v>0</v>
          </cell>
          <cell r="T1698">
            <v>0</v>
          </cell>
        </row>
        <row r="1699">
          <cell r="B1699" t="str">
            <v>TT-SPSD-4EB</v>
          </cell>
          <cell r="C1699" t="str">
            <v>Viktor Bohunický</v>
          </cell>
          <cell r="D1699">
            <v>918274682</v>
          </cell>
          <cell r="E1699" t="str">
            <v>viktor.bohunicky@gmail.com</v>
          </cell>
          <cell r="F1699" t="str">
            <v>R</v>
          </cell>
          <cell r="G1699" t="str">
            <v/>
          </cell>
          <cell r="H1699">
            <v>44973</v>
          </cell>
          <cell r="Q1699" t="str">
            <v/>
          </cell>
          <cell r="R1699">
            <v>0</v>
          </cell>
          <cell r="T1699">
            <v>0</v>
          </cell>
        </row>
        <row r="1700">
          <cell r="B1700" t="str">
            <v>BA-HAMIK-5B (5r)</v>
          </cell>
          <cell r="C1700" t="str">
            <v>Viktória Juricová</v>
          </cell>
          <cell r="D1700">
            <v>902557024</v>
          </cell>
          <cell r="E1700" t="str">
            <v>viktoria.juricovaa@gmail.com</v>
          </cell>
          <cell r="F1700" t="str">
            <v>K</v>
          </cell>
          <cell r="G1700" t="str">
            <v/>
          </cell>
          <cell r="Q1700" t="str">
            <v/>
          </cell>
          <cell r="R1700">
            <v>0</v>
          </cell>
          <cell r="T1700">
            <v>0</v>
          </cell>
        </row>
        <row r="1701">
          <cell r="B1701" t="str">
            <v>SE-SSOSP-4B</v>
          </cell>
          <cell r="C1701" t="str">
            <v>Viktória Strapáková</v>
          </cell>
          <cell r="D1701">
            <v>940808920</v>
          </cell>
          <cell r="E1701" t="str">
            <v>viktoriastrapakova@gmail.com</v>
          </cell>
          <cell r="F1701" t="str">
            <v>K</v>
          </cell>
          <cell r="G1701" t="str">
            <v/>
          </cell>
          <cell r="Q1701" t="str">
            <v/>
          </cell>
          <cell r="R1701">
            <v>0</v>
          </cell>
          <cell r="T1701">
            <v>0</v>
          </cell>
        </row>
        <row r="1702">
          <cell r="B1702" t="str">
            <v>PP-TA-4A</v>
          </cell>
          <cell r="C1702" t="str">
            <v>Vladislav Mitický</v>
          </cell>
          <cell r="D1702">
            <v>917104093</v>
          </cell>
          <cell r="E1702" t="str">
            <v>vladomit070@gmail.com</v>
          </cell>
          <cell r="F1702" t="str">
            <v>K</v>
          </cell>
          <cell r="G1702" t="str">
            <v/>
          </cell>
          <cell r="H1702">
            <v>44986</v>
          </cell>
          <cell r="Q1702" t="str">
            <v/>
          </cell>
          <cell r="R1702">
            <v>0</v>
          </cell>
          <cell r="T1702">
            <v>0</v>
          </cell>
        </row>
        <row r="1703">
          <cell r="B1703" t="str">
            <v>DCA-SOS-4A</v>
          </cell>
          <cell r="C1703" t="str">
            <v>Kristián Zápotočný</v>
          </cell>
          <cell r="D1703">
            <v>951178311</v>
          </cell>
          <cell r="E1703" t="str">
            <v>zap.kristian@gmail.com</v>
          </cell>
          <cell r="F1703" t="str">
            <v>K</v>
          </cell>
          <cell r="G1703" t="str">
            <v/>
          </cell>
          <cell r="Q1703" t="str">
            <v/>
          </cell>
          <cell r="R1703">
            <v>0</v>
          </cell>
          <cell r="T1703">
            <v>0</v>
          </cell>
        </row>
        <row r="1704">
          <cell r="B1704" t="str">
            <v>ZV-TA-4A</v>
          </cell>
          <cell r="C1704" t="str">
            <v>Alex Židík</v>
          </cell>
          <cell r="D1704">
            <v>907378056</v>
          </cell>
          <cell r="E1704" t="str">
            <v>zidika950@gmail.com</v>
          </cell>
          <cell r="F1704" t="str">
            <v>K</v>
          </cell>
          <cell r="G1704" t="str">
            <v/>
          </cell>
          <cell r="Q1704" t="str">
            <v/>
          </cell>
          <cell r="R1704">
            <v>0</v>
          </cell>
          <cell r="T1704">
            <v>0</v>
          </cell>
        </row>
        <row r="1705">
          <cell r="B1705" t="str">
            <v>TT-GAM-OKT</v>
          </cell>
          <cell r="C1705" t="str">
            <v>Žofia Kňažková</v>
          </cell>
          <cell r="D1705">
            <v>948308849</v>
          </cell>
          <cell r="E1705" t="str">
            <v>zofka.knazkova@gmail.com</v>
          </cell>
          <cell r="F1705" t="str">
            <v>R</v>
          </cell>
          <cell r="G1705" t="str">
            <v/>
          </cell>
          <cell r="Q1705" t="str">
            <v/>
          </cell>
          <cell r="R1705">
            <v>0</v>
          </cell>
          <cell r="T1705">
            <v>0</v>
          </cell>
        </row>
        <row r="1706">
          <cell r="B1706" t="str">
            <v>ZA-SSOS-4A</v>
          </cell>
          <cell r="C1706" t="str">
            <v>Zuzana Palčeková</v>
          </cell>
          <cell r="D1706">
            <v>911351551</v>
          </cell>
          <cell r="E1706" t="str">
            <v>zuzanapalcekova5@gmail.com</v>
          </cell>
          <cell r="F1706" t="str">
            <v>K</v>
          </cell>
          <cell r="G1706" t="str">
            <v/>
          </cell>
          <cell r="Q1706" t="str">
            <v/>
          </cell>
          <cell r="R1706">
            <v>0</v>
          </cell>
          <cell r="T1706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turitne-oznamko.sk/index.php/maturitne-tabla.html" TargetMode="External"/><Relationship Id="rId2" Type="http://schemas.openxmlformats.org/officeDocument/2006/relationships/hyperlink" Target="http://www.maturitne-oznamko.sk/index.php/maturitne-tabla.html" TargetMode="External"/><Relationship Id="rId1" Type="http://schemas.openxmlformats.org/officeDocument/2006/relationships/hyperlink" Target="http://www.maturitne-oznamko.sk/index.php/maturitne-tabla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aturitne-oznamko.sk/index.php/maturitne-tabla.html" TargetMode="External"/><Relationship Id="rId4" Type="http://schemas.openxmlformats.org/officeDocument/2006/relationships/hyperlink" Target="http://www.maturitne-oznamko.sk/index.php/maturitne-tabl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indexed="11"/>
    <pageSetUpPr fitToPage="1"/>
  </sheetPr>
  <dimension ref="B1:BT127"/>
  <sheetViews>
    <sheetView tabSelected="1" showWhiteSpace="0" topLeftCell="A17" zoomScaleNormal="100" zoomScalePageLayoutView="80" workbookViewId="0">
      <selection activeCell="C52" sqref="C52:N52"/>
    </sheetView>
  </sheetViews>
  <sheetFormatPr baseColWidth="10" defaultColWidth="11" defaultRowHeight="14"/>
  <cols>
    <col min="1" max="1" width="2" style="48" customWidth="1"/>
    <col min="2" max="41" width="4.83203125" style="48" customWidth="1"/>
    <col min="42" max="43" width="3.1640625" style="48" customWidth="1"/>
    <col min="44" max="44" width="6.6640625" style="48" bestFit="1" customWidth="1"/>
    <col min="45" max="72" width="3.1640625" style="48" customWidth="1"/>
    <col min="73" max="16384" width="11" style="48"/>
  </cols>
  <sheetData>
    <row r="1" spans="2:72" ht="10.5" customHeight="1">
      <c r="R1" s="48" t="s">
        <v>35</v>
      </c>
      <c r="AR1" s="261"/>
    </row>
    <row r="2" spans="2:72" ht="26">
      <c r="B2" s="345" t="s">
        <v>188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219"/>
      <c r="AN2" s="346" t="s">
        <v>219</v>
      </c>
      <c r="AO2" s="347"/>
      <c r="AP2" s="49"/>
      <c r="AQ2" s="49"/>
      <c r="AR2" s="261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2:72" ht="9.75" customHeight="1">
      <c r="AR3" s="261"/>
    </row>
    <row r="4" spans="2:72" ht="21" customHeight="1">
      <c r="B4" s="137"/>
      <c r="C4" s="138" t="s">
        <v>6</v>
      </c>
      <c r="D4" s="139"/>
      <c r="E4" s="139"/>
      <c r="F4" s="140"/>
      <c r="G4" s="139"/>
      <c r="H4" s="139"/>
      <c r="I4" s="139"/>
      <c r="J4" s="139"/>
      <c r="K4" s="139"/>
      <c r="L4" s="139"/>
      <c r="M4" s="266" t="s">
        <v>180</v>
      </c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168"/>
      <c r="AP4" s="50"/>
      <c r="AQ4" s="50"/>
      <c r="AR4" s="51"/>
      <c r="AS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</row>
    <row r="5" spans="2:72" ht="15.75" customHeight="1"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4"/>
      <c r="Y5" s="144"/>
      <c r="Z5" s="144"/>
      <c r="AA5" s="144"/>
      <c r="AB5" s="144"/>
      <c r="AC5" s="265" t="s">
        <v>4</v>
      </c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165"/>
      <c r="AP5" s="50"/>
      <c r="AQ5" s="50"/>
      <c r="AR5" s="51"/>
      <c r="AS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</row>
    <row r="6" spans="2:72" s="119" customFormat="1" ht="21">
      <c r="B6" s="145"/>
      <c r="C6" s="235" t="s">
        <v>67</v>
      </c>
      <c r="D6" s="236"/>
      <c r="E6" s="236"/>
      <c r="F6" s="236"/>
      <c r="G6" s="236"/>
      <c r="H6" s="236"/>
      <c r="I6" s="236"/>
      <c r="J6" s="236"/>
      <c r="K6" s="236"/>
      <c r="L6" s="236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146"/>
      <c r="X6" s="235" t="s">
        <v>151</v>
      </c>
      <c r="Y6" s="236"/>
      <c r="Z6" s="236"/>
      <c r="AA6" s="236"/>
      <c r="AB6" s="237"/>
      <c r="AC6" s="275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7"/>
      <c r="AO6" s="169"/>
      <c r="AP6" s="117"/>
      <c r="AQ6" s="117"/>
      <c r="AR6" s="118"/>
      <c r="AS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</row>
    <row r="7" spans="2:72" s="119" customFormat="1" ht="21">
      <c r="B7" s="147"/>
      <c r="C7" s="235" t="s">
        <v>0</v>
      </c>
      <c r="D7" s="236"/>
      <c r="E7" s="236"/>
      <c r="F7" s="236"/>
      <c r="G7" s="236"/>
      <c r="H7" s="236"/>
      <c r="I7" s="236"/>
      <c r="J7" s="236"/>
      <c r="K7" s="236"/>
      <c r="L7" s="236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146"/>
      <c r="X7" s="235" t="s">
        <v>11</v>
      </c>
      <c r="Y7" s="236"/>
      <c r="Z7" s="236"/>
      <c r="AA7" s="236"/>
      <c r="AB7" s="237"/>
      <c r="AC7" s="275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7"/>
      <c r="AO7" s="169"/>
      <c r="AP7" s="120"/>
      <c r="AQ7" s="120"/>
      <c r="AR7" s="118"/>
      <c r="AS7" s="120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</row>
    <row r="8" spans="2:72" s="119" customFormat="1" ht="21">
      <c r="B8" s="147"/>
      <c r="C8" s="235" t="s">
        <v>1</v>
      </c>
      <c r="D8" s="236"/>
      <c r="E8" s="236"/>
      <c r="F8" s="236"/>
      <c r="G8" s="236"/>
      <c r="H8" s="236"/>
      <c r="I8" s="236"/>
      <c r="J8" s="236"/>
      <c r="K8" s="236"/>
      <c r="L8" s="236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146"/>
      <c r="X8" s="278"/>
      <c r="Y8" s="278"/>
      <c r="Z8" s="278"/>
      <c r="AA8" s="278"/>
      <c r="AB8" s="278"/>
      <c r="AC8" s="279"/>
      <c r="AD8" s="279"/>
      <c r="AE8" s="279"/>
      <c r="AF8" s="279"/>
      <c r="AG8" s="279"/>
      <c r="AH8" s="279"/>
      <c r="AI8" s="279"/>
      <c r="AJ8" s="279"/>
      <c r="AK8" s="279"/>
      <c r="AL8" s="146"/>
      <c r="AM8" s="146"/>
      <c r="AN8" s="146"/>
      <c r="AO8" s="169"/>
      <c r="AP8" s="117"/>
      <c r="AQ8" s="117"/>
      <c r="AR8" s="118"/>
      <c r="AS8" s="117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</row>
    <row r="9" spans="2:72" ht="16">
      <c r="B9" s="141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9"/>
      <c r="X9" s="144"/>
      <c r="Y9" s="144"/>
      <c r="Z9" s="144"/>
      <c r="AA9" s="144"/>
      <c r="AB9" s="144"/>
      <c r="AC9" s="265" t="s">
        <v>12</v>
      </c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165"/>
      <c r="AP9" s="50"/>
      <c r="AQ9" s="50"/>
      <c r="AR9" s="51"/>
      <c r="AS9" s="50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</row>
    <row r="10" spans="2:72" ht="21">
      <c r="B10" s="141"/>
      <c r="C10" s="274" t="s">
        <v>21</v>
      </c>
      <c r="D10" s="274"/>
      <c r="E10" s="274"/>
      <c r="F10" s="274"/>
      <c r="G10" s="274"/>
      <c r="H10" s="274"/>
      <c r="I10" s="274"/>
      <c r="J10" s="274"/>
      <c r="K10" s="274"/>
      <c r="L10" s="274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143"/>
      <c r="X10" s="274" t="s">
        <v>10</v>
      </c>
      <c r="Y10" s="274"/>
      <c r="Z10" s="274"/>
      <c r="AA10" s="274"/>
      <c r="AB10" s="274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165"/>
      <c r="AP10" s="50"/>
      <c r="AQ10" s="50"/>
      <c r="AR10" s="51"/>
      <c r="AS10" s="50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</row>
    <row r="11" spans="2:72" ht="21">
      <c r="B11" s="141"/>
      <c r="C11" s="283" t="s">
        <v>181</v>
      </c>
      <c r="D11" s="284"/>
      <c r="E11" s="284"/>
      <c r="F11" s="284"/>
      <c r="G11" s="284"/>
      <c r="H11" s="284"/>
      <c r="I11" s="284"/>
      <c r="J11" s="284"/>
      <c r="K11" s="284"/>
      <c r="L11" s="285"/>
      <c r="M11" s="286"/>
      <c r="N11" s="287"/>
      <c r="O11" s="287"/>
      <c r="P11" s="287"/>
      <c r="Q11" s="287"/>
      <c r="R11" s="287"/>
      <c r="S11" s="287"/>
      <c r="T11" s="287"/>
      <c r="U11" s="287"/>
      <c r="V11" s="288"/>
      <c r="W11" s="143"/>
      <c r="X11" s="274" t="s">
        <v>189</v>
      </c>
      <c r="Y11" s="274"/>
      <c r="Z11" s="274"/>
      <c r="AA11" s="274"/>
      <c r="AB11" s="274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165"/>
      <c r="AP11" s="50"/>
      <c r="AQ11" s="50"/>
      <c r="AR11" s="51"/>
      <c r="AS11" s="50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K11" s="53"/>
      <c r="BL11" s="53"/>
      <c r="BM11" s="53"/>
      <c r="BN11" s="53"/>
      <c r="BO11" s="53"/>
      <c r="BP11" s="53"/>
      <c r="BQ11" s="53"/>
      <c r="BR11" s="53"/>
      <c r="BS11" s="53"/>
    </row>
    <row r="12" spans="2:72" ht="21">
      <c r="B12" s="141"/>
      <c r="C12" s="274" t="s">
        <v>27</v>
      </c>
      <c r="D12" s="274"/>
      <c r="E12" s="274"/>
      <c r="F12" s="274"/>
      <c r="G12" s="274"/>
      <c r="H12" s="274"/>
      <c r="I12" s="274"/>
      <c r="J12" s="274"/>
      <c r="K12" s="274"/>
      <c r="L12" s="274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143"/>
      <c r="X12" s="274" t="s">
        <v>11</v>
      </c>
      <c r="Y12" s="274"/>
      <c r="Z12" s="274"/>
      <c r="AA12" s="274"/>
      <c r="AB12" s="274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165"/>
      <c r="AP12" s="50"/>
      <c r="AQ12" s="50"/>
      <c r="AR12" s="51"/>
      <c r="AS12" s="50"/>
      <c r="AT12" s="272"/>
      <c r="AU12" s="272"/>
      <c r="AV12" s="272"/>
      <c r="AW12" s="272"/>
      <c r="AX12" s="272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53"/>
      <c r="BL12" s="53"/>
      <c r="BM12" s="53"/>
      <c r="BN12" s="53"/>
      <c r="BO12" s="53"/>
      <c r="BP12" s="53"/>
      <c r="BQ12" s="53"/>
      <c r="BR12" s="53"/>
      <c r="BS12" s="53"/>
    </row>
    <row r="13" spans="2:72" ht="18" customHeight="1">
      <c r="B13" s="14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65"/>
      <c r="AP13" s="50"/>
      <c r="AQ13" s="50"/>
      <c r="AR13" s="51"/>
      <c r="AS13" s="50"/>
      <c r="AT13" s="55"/>
      <c r="AU13" s="55"/>
      <c r="AV13" s="55"/>
      <c r="AW13" s="55"/>
      <c r="AX13" s="55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3"/>
      <c r="BL13" s="53"/>
      <c r="BM13" s="53"/>
      <c r="BN13" s="53"/>
      <c r="BO13" s="53"/>
      <c r="BP13" s="53"/>
      <c r="BQ13" s="53"/>
      <c r="BR13" s="53"/>
      <c r="BS13" s="53"/>
    </row>
    <row r="14" spans="2:72" ht="17.25" customHeight="1">
      <c r="B14" s="151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152"/>
      <c r="P14" s="152"/>
      <c r="Q14" s="152"/>
      <c r="R14" s="152"/>
      <c r="S14" s="152"/>
      <c r="T14" s="152"/>
      <c r="U14" s="152"/>
      <c r="V14" s="153"/>
      <c r="W14" s="154"/>
      <c r="X14" s="269" t="s">
        <v>38</v>
      </c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154"/>
      <c r="AK14" s="154"/>
      <c r="AL14" s="154"/>
      <c r="AM14" s="154"/>
      <c r="AN14" s="154"/>
      <c r="AO14" s="170"/>
      <c r="AP14" s="50"/>
      <c r="AQ14" s="50"/>
      <c r="AR14" s="51"/>
      <c r="AS14" s="50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</row>
    <row r="15" spans="2:72" ht="15" customHeight="1">
      <c r="AR15" s="51"/>
    </row>
    <row r="16" spans="2:72" ht="9" customHeight="1"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7"/>
      <c r="V16" s="157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68"/>
      <c r="AR16" s="51"/>
    </row>
    <row r="17" spans="2:44" ht="15" customHeight="1">
      <c r="B17" s="158"/>
      <c r="C17" s="254" t="s">
        <v>152</v>
      </c>
      <c r="D17" s="254"/>
      <c r="E17" s="254"/>
      <c r="F17" s="254"/>
      <c r="G17" s="254"/>
      <c r="H17" s="254"/>
      <c r="I17" s="254"/>
      <c r="J17" s="254"/>
      <c r="K17" s="159" t="s">
        <v>216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65"/>
      <c r="AR17" s="51"/>
    </row>
    <row r="18" spans="2:44" ht="16">
      <c r="B18" s="158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264"/>
      <c r="O18" s="264"/>
      <c r="P18" s="265" t="s">
        <v>13</v>
      </c>
      <c r="Q18" s="265"/>
      <c r="R18" s="264"/>
      <c r="S18" s="264"/>
      <c r="T18" s="282"/>
      <c r="U18" s="282"/>
      <c r="V18" s="149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65"/>
      <c r="AR18" s="51"/>
    </row>
    <row r="19" spans="2:44" ht="21">
      <c r="B19" s="158"/>
      <c r="C19" s="235" t="s">
        <v>72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7"/>
      <c r="O19" s="149"/>
      <c r="P19" s="289"/>
      <c r="Q19" s="289"/>
      <c r="R19" s="264"/>
      <c r="S19" s="264"/>
      <c r="T19" s="283" t="s">
        <v>194</v>
      </c>
      <c r="U19" s="284"/>
      <c r="V19" s="284"/>
      <c r="W19" s="284"/>
      <c r="X19" s="284"/>
      <c r="Y19" s="284"/>
      <c r="Z19" s="284"/>
      <c r="AA19" s="284"/>
      <c r="AB19" s="284"/>
      <c r="AC19" s="285"/>
      <c r="AD19" s="292"/>
      <c r="AE19" s="293"/>
      <c r="AF19" s="293"/>
      <c r="AG19" s="293"/>
      <c r="AH19" s="294"/>
      <c r="AI19" s="143"/>
      <c r="AJ19" s="143"/>
      <c r="AK19" s="143"/>
      <c r="AL19" s="143"/>
      <c r="AM19" s="143"/>
      <c r="AN19" s="143"/>
      <c r="AO19" s="165"/>
      <c r="AR19" s="51"/>
    </row>
    <row r="20" spans="2:44" ht="15">
      <c r="B20" s="158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49"/>
      <c r="P20" s="162"/>
      <c r="Q20" s="162"/>
      <c r="R20" s="161"/>
      <c r="S20" s="161"/>
      <c r="T20" s="162"/>
      <c r="U20" s="162"/>
      <c r="V20" s="149"/>
      <c r="W20" s="143"/>
      <c r="X20" s="143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65"/>
    </row>
    <row r="21" spans="2:44" ht="21">
      <c r="B21" s="158"/>
      <c r="C21" s="235" t="s">
        <v>197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7"/>
      <c r="O21" s="149"/>
      <c r="P21" s="245"/>
      <c r="Q21" s="246"/>
      <c r="R21" s="264"/>
      <c r="S21" s="264"/>
      <c r="T21" s="283" t="s">
        <v>150</v>
      </c>
      <c r="U21" s="284"/>
      <c r="V21" s="284"/>
      <c r="W21" s="284"/>
      <c r="X21" s="284"/>
      <c r="Y21" s="290" t="s">
        <v>74</v>
      </c>
      <c r="Z21" s="290"/>
      <c r="AA21" s="290"/>
      <c r="AB21" s="290"/>
      <c r="AC21" s="291"/>
      <c r="AD21" s="292"/>
      <c r="AE21" s="293"/>
      <c r="AF21" s="293"/>
      <c r="AG21" s="293"/>
      <c r="AH21" s="294"/>
      <c r="AI21" s="143"/>
      <c r="AJ21" s="143"/>
      <c r="AK21" s="143"/>
      <c r="AL21" s="143"/>
      <c r="AM21" s="143"/>
      <c r="AN21" s="166"/>
      <c r="AO21" s="165"/>
    </row>
    <row r="22" spans="2:44" ht="15.75" customHeight="1">
      <c r="B22" s="158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49"/>
      <c r="P22" s="162"/>
      <c r="Q22" s="162"/>
      <c r="R22" s="161"/>
      <c r="S22" s="161"/>
      <c r="T22" s="143"/>
      <c r="U22" s="149"/>
      <c r="V22" s="149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66"/>
      <c r="AO22" s="165"/>
    </row>
    <row r="23" spans="2:44" ht="21">
      <c r="B23" s="158"/>
      <c r="C23" s="235" t="s">
        <v>73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  <c r="O23" s="143"/>
      <c r="P23" s="238"/>
      <c r="Q23" s="239"/>
      <c r="R23" s="163" t="s">
        <v>182</v>
      </c>
      <c r="S23" s="143"/>
      <c r="T23" s="143"/>
      <c r="U23" s="149"/>
      <c r="V23" s="149"/>
      <c r="W23" s="143"/>
      <c r="X23" s="143"/>
      <c r="Y23" s="150"/>
      <c r="Z23" s="150"/>
      <c r="AA23" s="150"/>
      <c r="AB23" s="150"/>
      <c r="AC23" s="150"/>
      <c r="AD23" s="150"/>
      <c r="AE23" s="164"/>
      <c r="AF23" s="164"/>
      <c r="AG23" s="164"/>
      <c r="AH23" s="164"/>
      <c r="AI23" s="162"/>
      <c r="AJ23" s="162"/>
      <c r="AK23" s="162"/>
      <c r="AL23" s="162"/>
      <c r="AM23" s="162"/>
      <c r="AN23" s="166"/>
      <c r="AO23" s="165"/>
    </row>
    <row r="24" spans="2:44" ht="15" customHeight="1">
      <c r="B24" s="158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252" t="s">
        <v>19</v>
      </c>
      <c r="P24" s="252"/>
      <c r="Q24" s="252"/>
      <c r="R24" s="252"/>
      <c r="S24" s="252" t="s">
        <v>17</v>
      </c>
      <c r="T24" s="252"/>
      <c r="U24" s="252"/>
      <c r="V24" s="252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253"/>
      <c r="AJ24" s="253"/>
      <c r="AK24" s="253"/>
      <c r="AL24" s="253"/>
      <c r="AM24" s="253"/>
      <c r="AN24" s="143"/>
      <c r="AO24" s="165"/>
    </row>
    <row r="25" spans="2:44" ht="21">
      <c r="B25" s="158"/>
      <c r="C25" s="235" t="s">
        <v>18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7"/>
      <c r="O25" s="142"/>
      <c r="P25" s="245"/>
      <c r="Q25" s="246"/>
      <c r="R25" s="143"/>
      <c r="S25" s="143"/>
      <c r="T25" s="245"/>
      <c r="U25" s="246"/>
      <c r="V25" s="149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65"/>
    </row>
    <row r="26" spans="2:44" ht="10.5" customHeight="1"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4"/>
      <c r="V26" s="154"/>
      <c r="W26" s="154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67"/>
    </row>
    <row r="27" spans="2:44" ht="18" customHeight="1"/>
    <row r="28" spans="2:44" ht="7.5" customHeight="1"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68"/>
    </row>
    <row r="29" spans="2:44" ht="18" customHeight="1">
      <c r="B29" s="158"/>
      <c r="C29" s="171" t="s">
        <v>168</v>
      </c>
      <c r="D29" s="171"/>
      <c r="E29" s="171"/>
      <c r="F29" s="171"/>
      <c r="G29" s="171"/>
      <c r="H29" s="143"/>
      <c r="I29" s="143"/>
      <c r="J29" s="172" t="s">
        <v>215</v>
      </c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65"/>
    </row>
    <row r="30" spans="2:44" ht="6.75" customHeight="1"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4"/>
      <c r="AL30" s="174"/>
      <c r="AM30" s="174"/>
      <c r="AN30" s="143"/>
      <c r="AO30" s="165"/>
    </row>
    <row r="31" spans="2:44" ht="18" customHeight="1"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248" t="s">
        <v>36</v>
      </c>
      <c r="Q31" s="248"/>
      <c r="R31" s="174"/>
      <c r="S31" s="260" t="s">
        <v>37</v>
      </c>
      <c r="T31" s="260"/>
      <c r="U31" s="260"/>
      <c r="V31" s="260"/>
      <c r="W31" s="248" t="s">
        <v>175</v>
      </c>
      <c r="X31" s="248"/>
      <c r="Y31" s="248"/>
      <c r="Z31" s="248"/>
      <c r="AA31" s="249"/>
      <c r="AB31" s="249"/>
      <c r="AC31" s="249"/>
      <c r="AD31" s="249"/>
      <c r="AE31" s="175"/>
      <c r="AF31" s="175"/>
      <c r="AG31" s="175"/>
      <c r="AH31" s="175"/>
      <c r="AI31" s="175"/>
      <c r="AJ31" s="175"/>
      <c r="AK31" s="174"/>
      <c r="AL31" s="174"/>
      <c r="AM31" s="174"/>
      <c r="AN31" s="149"/>
      <c r="AO31" s="165"/>
    </row>
    <row r="32" spans="2:44" ht="18" customHeight="1">
      <c r="B32" s="17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270"/>
      <c r="Q32" s="270"/>
      <c r="R32" s="174"/>
      <c r="S32" s="260" t="s">
        <v>220</v>
      </c>
      <c r="T32" s="260"/>
      <c r="U32" s="260"/>
      <c r="V32" s="260"/>
      <c r="W32" s="248" t="s">
        <v>176</v>
      </c>
      <c r="X32" s="248"/>
      <c r="Y32" s="248"/>
      <c r="Z32" s="248"/>
      <c r="AA32" s="249"/>
      <c r="AB32" s="249"/>
      <c r="AC32" s="249"/>
      <c r="AD32" s="249"/>
      <c r="AE32" s="175"/>
      <c r="AF32" s="175"/>
      <c r="AG32" s="175"/>
      <c r="AH32" s="175"/>
      <c r="AI32" s="175"/>
      <c r="AJ32" s="175"/>
      <c r="AK32" s="174"/>
      <c r="AL32" s="174"/>
      <c r="AM32" s="174"/>
      <c r="AN32" s="149"/>
      <c r="AO32" s="165"/>
    </row>
    <row r="33" spans="2:42" ht="21">
      <c r="B33" s="158"/>
      <c r="C33" s="235" t="s">
        <v>190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7"/>
      <c r="O33" s="176"/>
      <c r="P33" s="245"/>
      <c r="Q33" s="246"/>
      <c r="R33" s="149"/>
      <c r="S33" s="149"/>
      <c r="T33" s="245"/>
      <c r="U33" s="246"/>
      <c r="V33" s="149"/>
      <c r="W33" s="149"/>
      <c r="X33" s="245"/>
      <c r="Y33" s="246"/>
      <c r="Z33" s="149"/>
      <c r="AA33" s="149"/>
      <c r="AB33" s="245"/>
      <c r="AC33" s="246"/>
      <c r="AD33" s="177" t="s">
        <v>32</v>
      </c>
      <c r="AE33" s="175"/>
      <c r="AF33" s="175"/>
      <c r="AG33" s="175"/>
      <c r="AH33" s="175"/>
      <c r="AI33" s="175"/>
      <c r="AJ33" s="175"/>
      <c r="AK33" s="178"/>
      <c r="AL33" s="149"/>
      <c r="AM33" s="149"/>
      <c r="AN33" s="149"/>
      <c r="AO33" s="165"/>
    </row>
    <row r="34" spans="2:42" ht="15">
      <c r="B34" s="15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78"/>
      <c r="P34" s="149"/>
      <c r="Q34" s="149"/>
      <c r="R34" s="149"/>
      <c r="S34" s="149"/>
      <c r="T34" s="149"/>
      <c r="U34" s="149"/>
      <c r="V34" s="149"/>
      <c r="W34" s="143"/>
      <c r="X34" s="143"/>
      <c r="Y34" s="143"/>
      <c r="Z34" s="143"/>
      <c r="AA34" s="143"/>
      <c r="AB34" s="143"/>
      <c r="AC34" s="143"/>
      <c r="AD34" s="143"/>
      <c r="AE34" s="143"/>
      <c r="AF34" s="175"/>
      <c r="AG34" s="175"/>
      <c r="AH34" s="175"/>
      <c r="AI34" s="175"/>
      <c r="AJ34" s="175"/>
      <c r="AK34" s="143"/>
      <c r="AL34" s="143"/>
      <c r="AM34" s="143"/>
      <c r="AN34" s="143"/>
      <c r="AO34" s="165"/>
    </row>
    <row r="35" spans="2:42" ht="21">
      <c r="B35" s="158"/>
      <c r="C35" s="235" t="s">
        <v>191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7"/>
      <c r="O35" s="176"/>
      <c r="P35" s="245"/>
      <c r="Q35" s="246"/>
      <c r="R35" s="149"/>
      <c r="S35" s="149"/>
      <c r="T35" s="245"/>
      <c r="U35" s="246"/>
      <c r="V35" s="149"/>
      <c r="W35" s="143"/>
      <c r="X35" s="245"/>
      <c r="Y35" s="246"/>
      <c r="Z35" s="143"/>
      <c r="AA35" s="143"/>
      <c r="AB35" s="245"/>
      <c r="AC35" s="246"/>
      <c r="AD35" s="177" t="s">
        <v>32</v>
      </c>
      <c r="AE35" s="149"/>
      <c r="AF35" s="175"/>
      <c r="AG35" s="175"/>
      <c r="AH35" s="175"/>
      <c r="AI35" s="175"/>
      <c r="AJ35" s="175"/>
      <c r="AK35" s="178"/>
      <c r="AL35" s="143"/>
      <c r="AM35" s="143"/>
      <c r="AN35" s="143"/>
      <c r="AO35" s="165"/>
    </row>
    <row r="36" spans="2:42" ht="15.75" customHeight="1" thickBot="1">
      <c r="B36" s="158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49"/>
      <c r="Q36" s="149"/>
      <c r="R36" s="149"/>
      <c r="S36" s="149"/>
      <c r="T36" s="149"/>
      <c r="U36" s="149"/>
      <c r="V36" s="149"/>
      <c r="W36" s="143"/>
      <c r="X36" s="143"/>
      <c r="Y36" s="143"/>
      <c r="Z36" s="143"/>
      <c r="AA36" s="143"/>
      <c r="AB36" s="143"/>
      <c r="AC36" s="143"/>
      <c r="AD36" s="143"/>
      <c r="AE36" s="143"/>
      <c r="AF36" s="175"/>
      <c r="AG36" s="175"/>
      <c r="AH36" s="175"/>
      <c r="AI36" s="175"/>
      <c r="AJ36" s="175"/>
      <c r="AK36" s="143"/>
      <c r="AL36" s="143"/>
      <c r="AM36" s="143"/>
      <c r="AN36" s="143"/>
      <c r="AO36" s="165"/>
    </row>
    <row r="37" spans="2:42" ht="23" thickTop="1" thickBot="1">
      <c r="B37" s="158"/>
      <c r="C37" s="295" t="s">
        <v>221</v>
      </c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7"/>
      <c r="O37" s="180"/>
      <c r="P37" s="245"/>
      <c r="Q37" s="246"/>
      <c r="R37" s="149"/>
      <c r="S37" s="149"/>
      <c r="T37" s="298"/>
      <c r="U37" s="299"/>
      <c r="V37" s="149"/>
      <c r="W37" s="143"/>
      <c r="X37" s="245"/>
      <c r="Y37" s="246"/>
      <c r="Z37" s="143"/>
      <c r="AA37" s="143"/>
      <c r="AB37" s="245"/>
      <c r="AC37" s="246"/>
      <c r="AD37" s="177" t="s">
        <v>32</v>
      </c>
      <c r="AE37" s="149"/>
      <c r="AF37" s="175"/>
      <c r="AG37" s="175"/>
      <c r="AH37" s="175"/>
      <c r="AI37" s="175"/>
      <c r="AJ37" s="175"/>
      <c r="AK37" s="178"/>
      <c r="AL37" s="143"/>
      <c r="AM37" s="143"/>
      <c r="AN37" s="143"/>
      <c r="AO37" s="165"/>
    </row>
    <row r="38" spans="2:42" ht="15.75" customHeight="1" thickTop="1">
      <c r="B38" s="158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49"/>
      <c r="Q38" s="149"/>
      <c r="R38" s="149"/>
      <c r="S38" s="149"/>
      <c r="T38" s="149"/>
      <c r="U38" s="149"/>
      <c r="V38" s="149"/>
      <c r="W38" s="143"/>
      <c r="X38" s="143"/>
      <c r="Y38" s="143"/>
      <c r="Z38" s="143"/>
      <c r="AA38" s="143"/>
      <c r="AB38" s="143"/>
      <c r="AC38" s="143"/>
      <c r="AD38" s="143"/>
      <c r="AE38" s="143"/>
      <c r="AF38" s="175"/>
      <c r="AG38" s="175"/>
      <c r="AH38" s="175"/>
      <c r="AI38" s="175"/>
      <c r="AJ38" s="175"/>
      <c r="AK38" s="143"/>
      <c r="AL38" s="143"/>
      <c r="AM38" s="143"/>
      <c r="AN38" s="143"/>
      <c r="AO38" s="165"/>
    </row>
    <row r="39" spans="2:42" ht="21">
      <c r="B39" s="158"/>
      <c r="C39" s="235" t="s">
        <v>192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7"/>
      <c r="O39" s="176"/>
      <c r="P39" s="245"/>
      <c r="Q39" s="246"/>
      <c r="R39" s="143"/>
      <c r="S39" s="143"/>
      <c r="T39" s="245"/>
      <c r="U39" s="246"/>
      <c r="V39" s="149"/>
      <c r="W39" s="181"/>
      <c r="X39" s="245"/>
      <c r="Y39" s="246"/>
      <c r="Z39" s="143"/>
      <c r="AA39" s="143"/>
      <c r="AB39" s="259"/>
      <c r="AC39" s="259"/>
      <c r="AD39" s="149"/>
      <c r="AE39" s="149"/>
      <c r="AF39" s="175"/>
      <c r="AG39" s="175"/>
      <c r="AH39" s="175"/>
      <c r="AI39" s="175"/>
      <c r="AJ39" s="175"/>
      <c r="AK39" s="178"/>
      <c r="AL39" s="178"/>
      <c r="AM39" s="143"/>
      <c r="AN39" s="143"/>
      <c r="AO39" s="165"/>
    </row>
    <row r="40" spans="2:42" ht="15.75" customHeight="1">
      <c r="B40" s="158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43"/>
      <c r="Q40" s="149"/>
      <c r="R40" s="143"/>
      <c r="S40" s="143"/>
      <c r="T40" s="143"/>
      <c r="U40" s="149"/>
      <c r="V40" s="149"/>
      <c r="W40" s="143"/>
      <c r="X40" s="143"/>
      <c r="Y40" s="143"/>
      <c r="Z40" s="143"/>
      <c r="AA40" s="143"/>
      <c r="AB40" s="259"/>
      <c r="AC40" s="259"/>
      <c r="AD40" s="149"/>
      <c r="AE40" s="149"/>
      <c r="AF40" s="175"/>
      <c r="AG40" s="175"/>
      <c r="AH40" s="175"/>
      <c r="AI40" s="175"/>
      <c r="AJ40" s="175"/>
      <c r="AK40" s="178"/>
      <c r="AL40" s="143"/>
      <c r="AM40" s="143"/>
      <c r="AN40" s="143"/>
      <c r="AO40" s="165"/>
    </row>
    <row r="41" spans="2:42" ht="21">
      <c r="B41" s="158"/>
      <c r="C41" s="235" t="s">
        <v>193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7"/>
      <c r="O41" s="176"/>
      <c r="P41" s="245"/>
      <c r="Q41" s="246"/>
      <c r="R41" s="143"/>
      <c r="S41" s="143"/>
      <c r="T41" s="245"/>
      <c r="U41" s="246"/>
      <c r="V41" s="149"/>
      <c r="W41" s="143"/>
      <c r="X41" s="245"/>
      <c r="Y41" s="246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65"/>
    </row>
    <row r="42" spans="2:42" ht="8.25" customHeight="1">
      <c r="B42" s="158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9"/>
      <c r="V42" s="149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65"/>
    </row>
    <row r="43" spans="2:42" ht="20" customHeight="1">
      <c r="B43" s="182"/>
      <c r="C43" s="183" t="s">
        <v>167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44"/>
      <c r="V43" s="14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70"/>
    </row>
    <row r="44" spans="2:42" ht="17" customHeight="1">
      <c r="U44" s="50"/>
      <c r="V44" s="50"/>
    </row>
    <row r="45" spans="2:42" ht="8.25" customHeight="1"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7"/>
      <c r="V45" s="157"/>
      <c r="W45" s="156"/>
      <c r="X45" s="156"/>
      <c r="Y45" s="156"/>
      <c r="Z45" s="156"/>
      <c r="AA45" s="156"/>
      <c r="AB45" s="156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168"/>
    </row>
    <row r="46" spans="2:42" ht="19" customHeight="1">
      <c r="B46" s="158"/>
      <c r="C46" s="171" t="s">
        <v>108</v>
      </c>
      <c r="D46" s="171"/>
      <c r="E46" s="171"/>
      <c r="F46" s="171"/>
      <c r="G46" s="171"/>
      <c r="H46" s="255" t="s">
        <v>195</v>
      </c>
      <c r="I46" s="255"/>
      <c r="J46" s="255"/>
      <c r="K46" s="255"/>
      <c r="L46" s="255"/>
      <c r="M46" s="255"/>
      <c r="N46" s="255"/>
      <c r="O46" s="255"/>
      <c r="P46" s="255"/>
      <c r="Q46" s="255"/>
      <c r="R46" s="143"/>
      <c r="S46" s="143"/>
      <c r="T46" s="238"/>
      <c r="U46" s="239"/>
      <c r="V46" s="177" t="s">
        <v>71</v>
      </c>
      <c r="W46" s="143"/>
      <c r="X46" s="216" t="s">
        <v>149</v>
      </c>
      <c r="Y46" s="217"/>
      <c r="Z46" s="217"/>
      <c r="AA46" s="217"/>
      <c r="AB46" s="217"/>
      <c r="AC46" s="256" t="s">
        <v>162</v>
      </c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165"/>
    </row>
    <row r="47" spans="2:42" ht="26.5" customHeight="1">
      <c r="B47" s="182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154"/>
      <c r="P47" s="154"/>
      <c r="Q47" s="154"/>
      <c r="R47" s="154"/>
      <c r="S47" s="154"/>
      <c r="T47" s="154"/>
      <c r="U47" s="144"/>
      <c r="V47" s="144"/>
      <c r="W47" s="154"/>
      <c r="X47" s="154"/>
      <c r="Y47" s="154"/>
      <c r="Z47" s="154"/>
      <c r="AA47" s="154"/>
      <c r="AB47" s="154"/>
      <c r="AC47" s="258" t="s">
        <v>164</v>
      </c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170"/>
    </row>
    <row r="48" spans="2:42" ht="15" customHeight="1">
      <c r="AP48" s="60"/>
    </row>
    <row r="49" spans="2:41" ht="7.5" customHeight="1">
      <c r="B49" s="155"/>
      <c r="C49" s="138"/>
      <c r="D49" s="157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7"/>
      <c r="V49" s="157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68"/>
    </row>
    <row r="50" spans="2:41" ht="17" customHeight="1">
      <c r="B50" s="158"/>
      <c r="C50" s="171" t="s">
        <v>169</v>
      </c>
      <c r="D50" s="149"/>
      <c r="E50" s="143"/>
      <c r="F50" s="143"/>
      <c r="G50" s="143"/>
      <c r="H50" s="143"/>
      <c r="I50" s="143"/>
      <c r="J50" s="184" t="s">
        <v>39</v>
      </c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9"/>
      <c r="V50" s="149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65"/>
    </row>
    <row r="51" spans="2:41" ht="18" customHeight="1">
      <c r="B51" s="158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265" t="s">
        <v>13</v>
      </c>
      <c r="Q51" s="265"/>
      <c r="R51" s="264"/>
      <c r="S51" s="264"/>
      <c r="T51" s="265" t="s">
        <v>3</v>
      </c>
      <c r="U51" s="265"/>
      <c r="V51" s="149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65"/>
    </row>
    <row r="52" spans="2:41" ht="21">
      <c r="B52" s="158"/>
      <c r="C52" s="295" t="s">
        <v>222</v>
      </c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7"/>
      <c r="O52" s="149"/>
      <c r="P52" s="245"/>
      <c r="Q52" s="246"/>
      <c r="R52" s="161"/>
      <c r="S52" s="161"/>
      <c r="T52" s="245"/>
      <c r="U52" s="246"/>
      <c r="V52" s="142"/>
      <c r="W52" s="185" t="s">
        <v>166</v>
      </c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2"/>
      <c r="AK52" s="142"/>
      <c r="AL52" s="142"/>
      <c r="AM52" s="142"/>
      <c r="AN52" s="142"/>
      <c r="AO52" s="186"/>
    </row>
    <row r="53" spans="2:41" ht="21">
      <c r="B53" s="158"/>
      <c r="C53" s="235" t="s">
        <v>33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7"/>
      <c r="O53" s="149"/>
      <c r="P53" s="245"/>
      <c r="Q53" s="246"/>
      <c r="R53" s="161"/>
      <c r="S53" s="161"/>
      <c r="T53" s="245"/>
      <c r="U53" s="246"/>
      <c r="V53" s="142"/>
      <c r="W53" s="143"/>
      <c r="X53" s="171" t="s">
        <v>107</v>
      </c>
      <c r="Y53" s="171"/>
      <c r="Z53" s="171"/>
      <c r="AA53" s="171"/>
      <c r="AB53" s="250"/>
      <c r="AC53" s="251"/>
      <c r="AD53" s="142" t="s">
        <v>32</v>
      </c>
      <c r="AE53" s="187" t="s">
        <v>183</v>
      </c>
      <c r="AF53" s="143"/>
      <c r="AG53" s="143"/>
      <c r="AH53" s="143"/>
      <c r="AI53" s="143"/>
      <c r="AJ53" s="142"/>
      <c r="AK53" s="142"/>
      <c r="AL53" s="142"/>
      <c r="AM53" s="142"/>
      <c r="AN53" s="142"/>
      <c r="AO53" s="186"/>
    </row>
    <row r="54" spans="2:41" ht="21">
      <c r="B54" s="158"/>
      <c r="C54" s="235" t="s">
        <v>104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7"/>
      <c r="O54" s="149"/>
      <c r="P54" s="245"/>
      <c r="Q54" s="246"/>
      <c r="R54" s="161"/>
      <c r="S54" s="161"/>
      <c r="T54" s="245"/>
      <c r="U54" s="246"/>
      <c r="V54" s="142"/>
      <c r="W54" s="143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86"/>
    </row>
    <row r="55" spans="2:41" ht="21">
      <c r="B55" s="158"/>
      <c r="C55" s="235" t="s">
        <v>105</v>
      </c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7"/>
      <c r="O55" s="142"/>
      <c r="P55" s="245"/>
      <c r="Q55" s="246"/>
      <c r="R55" s="307"/>
      <c r="S55" s="308"/>
      <c r="T55" s="245"/>
      <c r="U55" s="246"/>
      <c r="V55" s="142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2"/>
      <c r="AK55" s="142"/>
      <c r="AL55" s="142"/>
      <c r="AM55" s="142"/>
      <c r="AN55" s="142"/>
      <c r="AO55" s="186"/>
    </row>
    <row r="56" spans="2:41" ht="12" customHeight="1">
      <c r="B56" s="158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42"/>
      <c r="P56" s="142"/>
      <c r="Q56" s="142"/>
      <c r="R56" s="161"/>
      <c r="S56" s="161"/>
      <c r="T56" s="161"/>
      <c r="U56" s="161"/>
      <c r="V56" s="161"/>
      <c r="W56" s="143"/>
      <c r="X56" s="143"/>
      <c r="Y56" s="143"/>
      <c r="Z56" s="143"/>
      <c r="AA56" s="143"/>
      <c r="AB56" s="143"/>
      <c r="AC56" s="142"/>
      <c r="AD56" s="143"/>
      <c r="AE56" s="143"/>
      <c r="AF56" s="143"/>
      <c r="AG56" s="143"/>
      <c r="AH56" s="143"/>
      <c r="AI56" s="143"/>
      <c r="AJ56" s="142"/>
      <c r="AK56" s="142"/>
      <c r="AL56" s="142"/>
      <c r="AM56" s="142"/>
      <c r="AN56" s="142"/>
      <c r="AO56" s="186"/>
    </row>
    <row r="57" spans="2:41" ht="16">
      <c r="B57" s="188"/>
      <c r="C57" s="305" t="s">
        <v>161</v>
      </c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6"/>
    </row>
    <row r="58" spans="2:41" ht="16">
      <c r="B58" s="188"/>
      <c r="C58" s="189" t="s">
        <v>106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1"/>
      <c r="AG58" s="190"/>
      <c r="AH58" s="190"/>
      <c r="AI58" s="190"/>
      <c r="AJ58" s="190"/>
      <c r="AK58" s="190"/>
      <c r="AL58" s="190"/>
      <c r="AM58" s="190"/>
      <c r="AN58" s="190"/>
      <c r="AO58" s="192"/>
    </row>
    <row r="59" spans="2:41" ht="6.75" customHeight="1">
      <c r="B59" s="158"/>
      <c r="C59" s="193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86"/>
    </row>
    <row r="60" spans="2:41" ht="17" customHeight="1">
      <c r="B60" s="158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265" t="s">
        <v>15</v>
      </c>
      <c r="Q60" s="265"/>
      <c r="R60" s="264"/>
      <c r="S60" s="264"/>
      <c r="T60" s="265" t="s">
        <v>34</v>
      </c>
      <c r="U60" s="265"/>
      <c r="V60" s="142"/>
      <c r="W60" s="143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86"/>
    </row>
    <row r="61" spans="2:41" ht="21">
      <c r="B61" s="158"/>
      <c r="C61" s="283" t="s">
        <v>16</v>
      </c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5"/>
      <c r="O61" s="142"/>
      <c r="P61" s="245"/>
      <c r="Q61" s="246"/>
      <c r="R61" s="161"/>
      <c r="S61" s="161"/>
      <c r="T61" s="245"/>
      <c r="U61" s="246"/>
      <c r="V61" s="142"/>
      <c r="W61" s="143"/>
      <c r="X61" s="142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86"/>
    </row>
    <row r="62" spans="2:41" ht="10.5" customHeight="1">
      <c r="B62" s="158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42"/>
      <c r="P62" s="142"/>
      <c r="Q62" s="142"/>
      <c r="R62" s="142"/>
      <c r="S62" s="142"/>
      <c r="T62" s="142"/>
      <c r="U62" s="142"/>
      <c r="V62" s="142"/>
      <c r="W62" s="143"/>
      <c r="X62" s="142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86"/>
    </row>
    <row r="63" spans="2:41" ht="21">
      <c r="B63" s="158"/>
      <c r="C63" s="283" t="s">
        <v>165</v>
      </c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5"/>
      <c r="O63" s="142"/>
      <c r="P63" s="245"/>
      <c r="Q63" s="246"/>
      <c r="R63" s="143"/>
      <c r="S63" s="143"/>
      <c r="T63" s="143"/>
      <c r="U63" s="143"/>
      <c r="V63" s="143"/>
      <c r="W63" s="143"/>
      <c r="X63" s="142"/>
      <c r="Y63" s="193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86"/>
    </row>
    <row r="64" spans="2:41" ht="21">
      <c r="B64" s="158"/>
      <c r="C64" s="283" t="s">
        <v>14</v>
      </c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5"/>
      <c r="O64" s="142"/>
      <c r="P64" s="245"/>
      <c r="Q64" s="246"/>
      <c r="R64" s="143"/>
      <c r="S64" s="143"/>
      <c r="T64" s="143"/>
      <c r="U64" s="143"/>
      <c r="V64" s="143"/>
      <c r="W64" s="143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86"/>
    </row>
    <row r="65" spans="2:41" ht="10.5" customHeight="1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4"/>
      <c r="V65" s="154"/>
      <c r="W65" s="154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67"/>
    </row>
    <row r="66" spans="2:41" ht="12.75" customHeight="1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</row>
    <row r="67" spans="2:41" ht="6" customHeight="1">
      <c r="B67" s="195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56"/>
      <c r="V67" s="156"/>
      <c r="W67" s="15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214"/>
    </row>
    <row r="68" spans="2:41" ht="20" customHeight="1">
      <c r="B68" s="158"/>
      <c r="C68" s="254" t="s">
        <v>214</v>
      </c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165"/>
    </row>
    <row r="69" spans="2:41" ht="10.5" customHeight="1">
      <c r="B69" s="158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65"/>
    </row>
    <row r="70" spans="2:41" ht="20" customHeight="1">
      <c r="B70" s="158"/>
      <c r="C70" s="198" t="s">
        <v>141</v>
      </c>
      <c r="D70" s="244" t="s">
        <v>142</v>
      </c>
      <c r="E70" s="244"/>
      <c r="F70" s="244"/>
      <c r="G70" s="244"/>
      <c r="H70" s="244"/>
      <c r="I70" s="199"/>
      <c r="J70" s="200"/>
      <c r="K70" s="198" t="s">
        <v>141</v>
      </c>
      <c r="L70" s="244" t="s">
        <v>142</v>
      </c>
      <c r="M70" s="244"/>
      <c r="N70" s="244"/>
      <c r="O70" s="244"/>
      <c r="P70" s="244"/>
      <c r="Q70" s="201"/>
      <c r="R70" s="201"/>
      <c r="S70" s="198" t="s">
        <v>141</v>
      </c>
      <c r="T70" s="244" t="s">
        <v>142</v>
      </c>
      <c r="U70" s="244"/>
      <c r="V70" s="244"/>
      <c r="W70" s="244"/>
      <c r="X70" s="244"/>
      <c r="Y70" s="201"/>
      <c r="Z70" s="201"/>
      <c r="AA70" s="198" t="s">
        <v>141</v>
      </c>
      <c r="AB70" s="244" t="s">
        <v>142</v>
      </c>
      <c r="AC70" s="244"/>
      <c r="AD70" s="244"/>
      <c r="AE70" s="244"/>
      <c r="AF70" s="244"/>
      <c r="AG70" s="201"/>
      <c r="AH70" s="201"/>
      <c r="AI70" s="198" t="s">
        <v>141</v>
      </c>
      <c r="AJ70" s="244" t="s">
        <v>142</v>
      </c>
      <c r="AK70" s="244"/>
      <c r="AL70" s="244"/>
      <c r="AM70" s="244"/>
      <c r="AN70" s="244"/>
      <c r="AO70" s="165"/>
    </row>
    <row r="71" spans="2:41" ht="20" customHeight="1">
      <c r="B71" s="158"/>
      <c r="C71" s="202" t="s">
        <v>111</v>
      </c>
      <c r="D71" s="241"/>
      <c r="E71" s="242"/>
      <c r="F71" s="242"/>
      <c r="G71" s="242"/>
      <c r="H71" s="243"/>
      <c r="I71" s="203"/>
      <c r="J71" s="203"/>
      <c r="K71" s="202" t="s">
        <v>112</v>
      </c>
      <c r="L71" s="241"/>
      <c r="M71" s="242"/>
      <c r="N71" s="242"/>
      <c r="O71" s="242"/>
      <c r="P71" s="243"/>
      <c r="Q71" s="203"/>
      <c r="R71" s="203"/>
      <c r="S71" s="202" t="s">
        <v>113</v>
      </c>
      <c r="T71" s="241"/>
      <c r="U71" s="242"/>
      <c r="V71" s="242"/>
      <c r="W71" s="242"/>
      <c r="X71" s="243"/>
      <c r="Y71" s="203"/>
      <c r="Z71" s="203"/>
      <c r="AA71" s="202" t="s">
        <v>114</v>
      </c>
      <c r="AB71" s="241"/>
      <c r="AC71" s="242"/>
      <c r="AD71" s="242"/>
      <c r="AE71" s="242"/>
      <c r="AF71" s="243"/>
      <c r="AG71" s="203"/>
      <c r="AH71" s="203"/>
      <c r="AI71" s="202" t="s">
        <v>115</v>
      </c>
      <c r="AJ71" s="241"/>
      <c r="AK71" s="242"/>
      <c r="AL71" s="242"/>
      <c r="AM71" s="242"/>
      <c r="AN71" s="243"/>
      <c r="AO71" s="165"/>
    </row>
    <row r="72" spans="2:41" ht="9" customHeight="1">
      <c r="B72" s="158"/>
      <c r="C72" s="204"/>
      <c r="D72" s="205"/>
      <c r="E72" s="205"/>
      <c r="F72" s="205"/>
      <c r="G72" s="205"/>
      <c r="H72" s="205"/>
      <c r="I72" s="203"/>
      <c r="J72" s="203"/>
      <c r="K72" s="204"/>
      <c r="L72" s="205"/>
      <c r="M72" s="205"/>
      <c r="N72" s="205"/>
      <c r="O72" s="205"/>
      <c r="P72" s="205"/>
      <c r="Q72" s="203"/>
      <c r="R72" s="203"/>
      <c r="S72" s="204"/>
      <c r="T72" s="205"/>
      <c r="U72" s="205"/>
      <c r="V72" s="205"/>
      <c r="W72" s="205"/>
      <c r="X72" s="205"/>
      <c r="Y72" s="203"/>
      <c r="Z72" s="203"/>
      <c r="AA72" s="204"/>
      <c r="AB72" s="205"/>
      <c r="AC72" s="205"/>
      <c r="AD72" s="205"/>
      <c r="AE72" s="205"/>
      <c r="AF72" s="205"/>
      <c r="AG72" s="203"/>
      <c r="AH72" s="203"/>
      <c r="AI72" s="204"/>
      <c r="AJ72" s="205"/>
      <c r="AK72" s="205"/>
      <c r="AL72" s="205"/>
      <c r="AM72" s="205"/>
      <c r="AN72" s="205"/>
      <c r="AO72" s="165"/>
    </row>
    <row r="73" spans="2:41" ht="21" customHeight="1">
      <c r="B73" s="158"/>
      <c r="C73" s="202" t="s">
        <v>116</v>
      </c>
      <c r="D73" s="241"/>
      <c r="E73" s="242"/>
      <c r="F73" s="242"/>
      <c r="G73" s="242"/>
      <c r="H73" s="243"/>
      <c r="I73" s="203"/>
      <c r="J73" s="203"/>
      <c r="K73" s="202" t="s">
        <v>117</v>
      </c>
      <c r="L73" s="241"/>
      <c r="M73" s="242"/>
      <c r="N73" s="242"/>
      <c r="O73" s="242"/>
      <c r="P73" s="243"/>
      <c r="Q73" s="203"/>
      <c r="R73" s="203"/>
      <c r="S73" s="202" t="s">
        <v>118</v>
      </c>
      <c r="T73" s="241"/>
      <c r="U73" s="242"/>
      <c r="V73" s="242"/>
      <c r="W73" s="242"/>
      <c r="X73" s="243"/>
      <c r="Y73" s="203"/>
      <c r="Z73" s="203"/>
      <c r="AA73" s="202" t="s">
        <v>119</v>
      </c>
      <c r="AB73" s="241"/>
      <c r="AC73" s="242"/>
      <c r="AD73" s="242"/>
      <c r="AE73" s="242"/>
      <c r="AF73" s="243"/>
      <c r="AG73" s="203"/>
      <c r="AH73" s="203"/>
      <c r="AI73" s="202" t="s">
        <v>120</v>
      </c>
      <c r="AJ73" s="241"/>
      <c r="AK73" s="242"/>
      <c r="AL73" s="242"/>
      <c r="AM73" s="242"/>
      <c r="AN73" s="243"/>
      <c r="AO73" s="165"/>
    </row>
    <row r="74" spans="2:41" ht="9" customHeight="1">
      <c r="B74" s="158"/>
      <c r="C74" s="204"/>
      <c r="D74" s="205"/>
      <c r="E74" s="205"/>
      <c r="F74" s="205"/>
      <c r="G74" s="205"/>
      <c r="H74" s="205"/>
      <c r="I74" s="203"/>
      <c r="J74" s="203"/>
      <c r="K74" s="204"/>
      <c r="L74" s="205"/>
      <c r="M74" s="205"/>
      <c r="N74" s="205"/>
      <c r="O74" s="205"/>
      <c r="P74" s="205"/>
      <c r="Q74" s="203"/>
      <c r="R74" s="203"/>
      <c r="S74" s="204"/>
      <c r="T74" s="205"/>
      <c r="U74" s="205"/>
      <c r="V74" s="205"/>
      <c r="W74" s="205"/>
      <c r="X74" s="205"/>
      <c r="Y74" s="203"/>
      <c r="Z74" s="203"/>
      <c r="AA74" s="204"/>
      <c r="AB74" s="205"/>
      <c r="AC74" s="205"/>
      <c r="AD74" s="205"/>
      <c r="AE74" s="205"/>
      <c r="AF74" s="205"/>
      <c r="AG74" s="203"/>
      <c r="AH74" s="203"/>
      <c r="AI74" s="204"/>
      <c r="AJ74" s="205"/>
      <c r="AK74" s="205"/>
      <c r="AL74" s="205"/>
      <c r="AM74" s="205"/>
      <c r="AN74" s="205"/>
      <c r="AO74" s="165"/>
    </row>
    <row r="75" spans="2:41" ht="21" customHeight="1">
      <c r="B75" s="158"/>
      <c r="C75" s="202" t="s">
        <v>121</v>
      </c>
      <c r="D75" s="241"/>
      <c r="E75" s="242"/>
      <c r="F75" s="242"/>
      <c r="G75" s="242"/>
      <c r="H75" s="243"/>
      <c r="I75" s="203"/>
      <c r="J75" s="203"/>
      <c r="K75" s="202" t="s">
        <v>122</v>
      </c>
      <c r="L75" s="241"/>
      <c r="M75" s="242"/>
      <c r="N75" s="242"/>
      <c r="O75" s="242"/>
      <c r="P75" s="243"/>
      <c r="Q75" s="203"/>
      <c r="R75" s="203"/>
      <c r="S75" s="202" t="s">
        <v>123</v>
      </c>
      <c r="T75" s="241"/>
      <c r="U75" s="242"/>
      <c r="V75" s="242"/>
      <c r="W75" s="242"/>
      <c r="X75" s="243"/>
      <c r="Y75" s="203"/>
      <c r="Z75" s="203"/>
      <c r="AA75" s="202" t="s">
        <v>124</v>
      </c>
      <c r="AB75" s="241"/>
      <c r="AC75" s="242"/>
      <c r="AD75" s="242"/>
      <c r="AE75" s="242"/>
      <c r="AF75" s="243"/>
      <c r="AG75" s="203"/>
      <c r="AH75" s="203"/>
      <c r="AI75" s="202" t="s">
        <v>125</v>
      </c>
      <c r="AJ75" s="241"/>
      <c r="AK75" s="242"/>
      <c r="AL75" s="242"/>
      <c r="AM75" s="242"/>
      <c r="AN75" s="243"/>
      <c r="AO75" s="165"/>
    </row>
    <row r="76" spans="2:41" ht="9" customHeight="1">
      <c r="B76" s="158"/>
      <c r="C76" s="204"/>
      <c r="D76" s="205"/>
      <c r="E76" s="205"/>
      <c r="F76" s="205"/>
      <c r="G76" s="205"/>
      <c r="H76" s="205"/>
      <c r="I76" s="203"/>
      <c r="J76" s="203"/>
      <c r="K76" s="204"/>
      <c r="L76" s="205"/>
      <c r="M76" s="205"/>
      <c r="N76" s="205"/>
      <c r="O76" s="205"/>
      <c r="P76" s="205"/>
      <c r="Q76" s="203"/>
      <c r="R76" s="203"/>
      <c r="S76" s="204"/>
      <c r="T76" s="205"/>
      <c r="U76" s="205"/>
      <c r="V76" s="205"/>
      <c r="W76" s="205"/>
      <c r="X76" s="205"/>
      <c r="Y76" s="203"/>
      <c r="Z76" s="203"/>
      <c r="AA76" s="204"/>
      <c r="AB76" s="205"/>
      <c r="AC76" s="205"/>
      <c r="AD76" s="205"/>
      <c r="AE76" s="205"/>
      <c r="AF76" s="205"/>
      <c r="AG76" s="203"/>
      <c r="AH76" s="203"/>
      <c r="AI76" s="204"/>
      <c r="AJ76" s="205"/>
      <c r="AK76" s="205"/>
      <c r="AL76" s="205"/>
      <c r="AM76" s="205"/>
      <c r="AN76" s="205"/>
      <c r="AO76" s="165"/>
    </row>
    <row r="77" spans="2:41" ht="21" customHeight="1">
      <c r="B77" s="158"/>
      <c r="C77" s="202" t="s">
        <v>140</v>
      </c>
      <c r="D77" s="241"/>
      <c r="E77" s="242"/>
      <c r="F77" s="242"/>
      <c r="G77" s="242"/>
      <c r="H77" s="243"/>
      <c r="I77" s="203"/>
      <c r="J77" s="203"/>
      <c r="K77" s="202" t="s">
        <v>139</v>
      </c>
      <c r="L77" s="241"/>
      <c r="M77" s="242"/>
      <c r="N77" s="242"/>
      <c r="O77" s="242"/>
      <c r="P77" s="243"/>
      <c r="Q77" s="203"/>
      <c r="R77" s="203"/>
      <c r="S77" s="202" t="s">
        <v>138</v>
      </c>
      <c r="T77" s="241"/>
      <c r="U77" s="242"/>
      <c r="V77" s="242"/>
      <c r="W77" s="242"/>
      <c r="X77" s="243"/>
      <c r="Y77" s="203"/>
      <c r="Z77" s="203"/>
      <c r="AA77" s="202" t="s">
        <v>137</v>
      </c>
      <c r="AB77" s="241"/>
      <c r="AC77" s="242"/>
      <c r="AD77" s="242"/>
      <c r="AE77" s="242"/>
      <c r="AF77" s="243"/>
      <c r="AG77" s="203"/>
      <c r="AH77" s="203"/>
      <c r="AI77" s="202" t="s">
        <v>134</v>
      </c>
      <c r="AJ77" s="241"/>
      <c r="AK77" s="242"/>
      <c r="AL77" s="242"/>
      <c r="AM77" s="242"/>
      <c r="AN77" s="243"/>
      <c r="AO77" s="165"/>
    </row>
    <row r="78" spans="2:41" ht="9" customHeight="1">
      <c r="B78" s="158"/>
      <c r="C78" s="204"/>
      <c r="D78" s="205"/>
      <c r="E78" s="205"/>
      <c r="F78" s="205"/>
      <c r="G78" s="205"/>
      <c r="H78" s="205"/>
      <c r="I78" s="203"/>
      <c r="J78" s="203"/>
      <c r="K78" s="204"/>
      <c r="L78" s="205"/>
      <c r="M78" s="205"/>
      <c r="N78" s="205"/>
      <c r="O78" s="205"/>
      <c r="P78" s="205"/>
      <c r="Q78" s="203"/>
      <c r="R78" s="203"/>
      <c r="S78" s="204"/>
      <c r="T78" s="205"/>
      <c r="U78" s="205"/>
      <c r="V78" s="205"/>
      <c r="W78" s="205"/>
      <c r="X78" s="205"/>
      <c r="Y78" s="203"/>
      <c r="Z78" s="203"/>
      <c r="AA78" s="204"/>
      <c r="AB78" s="205"/>
      <c r="AC78" s="205"/>
      <c r="AD78" s="205"/>
      <c r="AE78" s="205"/>
      <c r="AF78" s="205"/>
      <c r="AG78" s="203"/>
      <c r="AH78" s="203"/>
      <c r="AI78" s="204"/>
      <c r="AJ78" s="205"/>
      <c r="AK78" s="205"/>
      <c r="AL78" s="205"/>
      <c r="AM78" s="205"/>
      <c r="AN78" s="205"/>
      <c r="AO78" s="165"/>
    </row>
    <row r="79" spans="2:41" ht="21" customHeight="1">
      <c r="B79" s="158"/>
      <c r="C79" s="202" t="s">
        <v>132</v>
      </c>
      <c r="D79" s="241"/>
      <c r="E79" s="242"/>
      <c r="F79" s="242"/>
      <c r="G79" s="242"/>
      <c r="H79" s="243"/>
      <c r="I79" s="203"/>
      <c r="J79" s="203"/>
      <c r="K79" s="206" t="s">
        <v>131</v>
      </c>
      <c r="L79" s="241"/>
      <c r="M79" s="242"/>
      <c r="N79" s="242"/>
      <c r="O79" s="242"/>
      <c r="P79" s="243"/>
      <c r="Q79" s="203"/>
      <c r="R79" s="203"/>
      <c r="S79" s="202" t="s">
        <v>128</v>
      </c>
      <c r="T79" s="241"/>
      <c r="U79" s="242"/>
      <c r="V79" s="242"/>
      <c r="W79" s="242"/>
      <c r="X79" s="243"/>
      <c r="Y79" s="203"/>
      <c r="Z79" s="203"/>
      <c r="AA79" s="202" t="s">
        <v>127</v>
      </c>
      <c r="AB79" s="241"/>
      <c r="AC79" s="242"/>
      <c r="AD79" s="242"/>
      <c r="AE79" s="242"/>
      <c r="AF79" s="243"/>
      <c r="AG79" s="203"/>
      <c r="AH79" s="203"/>
      <c r="AI79" s="202" t="s">
        <v>135</v>
      </c>
      <c r="AJ79" s="241"/>
      <c r="AK79" s="242"/>
      <c r="AL79" s="242"/>
      <c r="AM79" s="242"/>
      <c r="AN79" s="243"/>
      <c r="AO79" s="165"/>
    </row>
    <row r="80" spans="2:41" ht="9" customHeight="1">
      <c r="B80" s="158"/>
      <c r="C80" s="204"/>
      <c r="D80" s="205"/>
      <c r="E80" s="205"/>
      <c r="F80" s="205"/>
      <c r="G80" s="205"/>
      <c r="H80" s="205"/>
      <c r="I80" s="203"/>
      <c r="J80" s="203"/>
      <c r="K80" s="204"/>
      <c r="L80" s="205"/>
      <c r="M80" s="205"/>
      <c r="N80" s="205"/>
      <c r="O80" s="205"/>
      <c r="P80" s="205"/>
      <c r="Q80" s="203"/>
      <c r="R80" s="203"/>
      <c r="S80" s="204"/>
      <c r="T80" s="205"/>
      <c r="U80" s="205"/>
      <c r="V80" s="205"/>
      <c r="W80" s="205"/>
      <c r="X80" s="205"/>
      <c r="Y80" s="203"/>
      <c r="Z80" s="203"/>
      <c r="AA80" s="204"/>
      <c r="AB80" s="205"/>
      <c r="AC80" s="205"/>
      <c r="AD80" s="205"/>
      <c r="AE80" s="205"/>
      <c r="AF80" s="205"/>
      <c r="AG80" s="203"/>
      <c r="AH80" s="203"/>
      <c r="AI80" s="204"/>
      <c r="AJ80" s="205"/>
      <c r="AK80" s="205"/>
      <c r="AL80" s="205"/>
      <c r="AM80" s="205"/>
      <c r="AN80" s="205"/>
      <c r="AO80" s="165"/>
    </row>
    <row r="81" spans="2:41" ht="21" customHeight="1">
      <c r="B81" s="158"/>
      <c r="C81" s="202" t="s">
        <v>133</v>
      </c>
      <c r="D81" s="241"/>
      <c r="E81" s="242"/>
      <c r="F81" s="242"/>
      <c r="G81" s="242"/>
      <c r="H81" s="243"/>
      <c r="I81" s="203"/>
      <c r="J81" s="203"/>
      <c r="K81" s="202" t="s">
        <v>130</v>
      </c>
      <c r="L81" s="241"/>
      <c r="M81" s="242"/>
      <c r="N81" s="242"/>
      <c r="O81" s="242"/>
      <c r="P81" s="243"/>
      <c r="Q81" s="203"/>
      <c r="R81" s="203"/>
      <c r="S81" s="202" t="s">
        <v>129</v>
      </c>
      <c r="T81" s="241"/>
      <c r="U81" s="242"/>
      <c r="V81" s="242"/>
      <c r="W81" s="242"/>
      <c r="X81" s="243"/>
      <c r="Y81" s="203"/>
      <c r="Z81" s="203"/>
      <c r="AA81" s="202" t="s">
        <v>126</v>
      </c>
      <c r="AB81" s="241"/>
      <c r="AC81" s="242"/>
      <c r="AD81" s="242"/>
      <c r="AE81" s="242"/>
      <c r="AF81" s="243"/>
      <c r="AG81" s="203"/>
      <c r="AH81" s="203"/>
      <c r="AI81" s="202" t="s">
        <v>136</v>
      </c>
      <c r="AJ81" s="241"/>
      <c r="AK81" s="242"/>
      <c r="AL81" s="242"/>
      <c r="AM81" s="242"/>
      <c r="AN81" s="243"/>
      <c r="AO81" s="165"/>
    </row>
    <row r="82" spans="2:41" ht="9" customHeight="1">
      <c r="B82" s="158"/>
      <c r="C82" s="207"/>
      <c r="D82" s="207"/>
      <c r="E82" s="207"/>
      <c r="F82" s="207"/>
      <c r="G82" s="207"/>
      <c r="H82" s="207"/>
      <c r="I82" s="197"/>
      <c r="J82" s="197"/>
      <c r="K82" s="207"/>
      <c r="L82" s="207"/>
      <c r="M82" s="207"/>
      <c r="N82" s="207"/>
      <c r="O82" s="207"/>
      <c r="P82" s="207"/>
      <c r="Q82" s="197"/>
      <c r="R82" s="197"/>
      <c r="S82" s="208"/>
      <c r="T82" s="207"/>
      <c r="U82" s="207"/>
      <c r="V82" s="207"/>
      <c r="W82" s="207"/>
      <c r="X82" s="207"/>
      <c r="Y82" s="197"/>
      <c r="Z82" s="197"/>
      <c r="AA82" s="207"/>
      <c r="AB82" s="207"/>
      <c r="AC82" s="207"/>
      <c r="AD82" s="207"/>
      <c r="AE82" s="207"/>
      <c r="AF82" s="207"/>
      <c r="AG82" s="197"/>
      <c r="AH82" s="197"/>
      <c r="AI82" s="208"/>
      <c r="AJ82" s="207"/>
      <c r="AK82" s="207"/>
      <c r="AL82" s="207"/>
      <c r="AM82" s="207"/>
      <c r="AN82" s="207"/>
      <c r="AO82" s="165"/>
    </row>
    <row r="83" spans="2:41" ht="21" customHeight="1">
      <c r="B83" s="158"/>
      <c r="C83" s="202" t="s">
        <v>148</v>
      </c>
      <c r="D83" s="241"/>
      <c r="E83" s="242"/>
      <c r="F83" s="242"/>
      <c r="G83" s="242"/>
      <c r="H83" s="243"/>
      <c r="I83" s="203"/>
      <c r="J83" s="203"/>
      <c r="K83" s="202" t="s">
        <v>144</v>
      </c>
      <c r="L83" s="241"/>
      <c r="M83" s="242"/>
      <c r="N83" s="242"/>
      <c r="O83" s="242"/>
      <c r="P83" s="243"/>
      <c r="Q83" s="203"/>
      <c r="R83" s="203"/>
      <c r="S83" s="202" t="s">
        <v>145</v>
      </c>
      <c r="T83" s="241"/>
      <c r="U83" s="242"/>
      <c r="V83" s="242"/>
      <c r="W83" s="242"/>
      <c r="X83" s="243"/>
      <c r="Y83" s="203"/>
      <c r="Z83" s="203"/>
      <c r="AA83" s="202" t="s">
        <v>146</v>
      </c>
      <c r="AB83" s="241"/>
      <c r="AC83" s="242"/>
      <c r="AD83" s="242"/>
      <c r="AE83" s="242"/>
      <c r="AF83" s="243"/>
      <c r="AG83" s="203"/>
      <c r="AH83" s="203"/>
      <c r="AI83" s="202" t="s">
        <v>147</v>
      </c>
      <c r="AJ83" s="241"/>
      <c r="AK83" s="242"/>
      <c r="AL83" s="242"/>
      <c r="AM83" s="242"/>
      <c r="AN83" s="243"/>
      <c r="AO83" s="165"/>
    </row>
    <row r="84" spans="2:41" ht="15.75" customHeight="1">
      <c r="B84" s="158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65"/>
    </row>
    <row r="85" spans="2:41" ht="16">
      <c r="B85" s="158"/>
      <c r="C85" s="300" t="s">
        <v>143</v>
      </c>
      <c r="D85" s="300"/>
      <c r="E85" s="300"/>
      <c r="F85" s="300"/>
      <c r="G85" s="300"/>
      <c r="H85" s="300"/>
      <c r="I85" s="300" t="s">
        <v>186</v>
      </c>
      <c r="J85" s="300"/>
      <c r="K85" s="300"/>
      <c r="L85" s="300"/>
      <c r="M85" s="300"/>
      <c r="N85" s="300"/>
      <c r="O85" s="300"/>
      <c r="P85" s="300"/>
      <c r="Q85" s="210"/>
      <c r="R85" s="210"/>
      <c r="S85" s="300" t="s">
        <v>143</v>
      </c>
      <c r="T85" s="300"/>
      <c r="U85" s="300"/>
      <c r="V85" s="300"/>
      <c r="W85" s="300"/>
      <c r="X85" s="300"/>
      <c r="Y85" s="300" t="s">
        <v>187</v>
      </c>
      <c r="Z85" s="300"/>
      <c r="AA85" s="300"/>
      <c r="AB85" s="300"/>
      <c r="AC85" s="300"/>
      <c r="AD85" s="300"/>
      <c r="AE85" s="300"/>
      <c r="AF85" s="300"/>
      <c r="AG85" s="211"/>
      <c r="AH85" s="197"/>
      <c r="AI85" s="247"/>
      <c r="AJ85" s="247"/>
      <c r="AK85" s="247"/>
      <c r="AL85" s="247"/>
      <c r="AM85" s="247"/>
      <c r="AN85" s="247"/>
      <c r="AO85" s="165"/>
    </row>
    <row r="86" spans="2:41" ht="21" customHeight="1">
      <c r="B86" s="158"/>
      <c r="C86" s="202" t="s">
        <v>111</v>
      </c>
      <c r="D86" s="302"/>
      <c r="E86" s="303"/>
      <c r="F86" s="303"/>
      <c r="G86" s="303"/>
      <c r="H86" s="304"/>
      <c r="I86" s="301"/>
      <c r="J86" s="301"/>
      <c r="K86" s="301"/>
      <c r="L86" s="301"/>
      <c r="M86" s="301"/>
      <c r="N86" s="301"/>
      <c r="O86" s="301"/>
      <c r="P86" s="301"/>
      <c r="Q86" s="197"/>
      <c r="R86" s="197"/>
      <c r="S86" s="202" t="s">
        <v>112</v>
      </c>
      <c r="T86" s="302"/>
      <c r="U86" s="303"/>
      <c r="V86" s="303"/>
      <c r="W86" s="303"/>
      <c r="X86" s="304"/>
      <c r="Y86" s="301"/>
      <c r="Z86" s="301"/>
      <c r="AA86" s="301"/>
      <c r="AB86" s="301"/>
      <c r="AC86" s="301"/>
      <c r="AD86" s="301"/>
      <c r="AE86" s="301"/>
      <c r="AF86" s="301"/>
      <c r="AG86" s="197"/>
      <c r="AH86" s="197"/>
      <c r="AI86" s="197"/>
      <c r="AJ86" s="197"/>
      <c r="AK86" s="197"/>
      <c r="AL86" s="197"/>
      <c r="AM86" s="197"/>
      <c r="AN86" s="197"/>
      <c r="AO86" s="165"/>
    </row>
    <row r="87" spans="2:41" ht="9" customHeight="1">
      <c r="B87" s="158"/>
      <c r="C87" s="197"/>
      <c r="D87" s="197"/>
      <c r="E87" s="197"/>
      <c r="F87" s="197"/>
      <c r="G87" s="197"/>
      <c r="H87" s="197"/>
      <c r="I87" s="209"/>
      <c r="J87" s="209"/>
      <c r="K87" s="209"/>
      <c r="L87" s="209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209"/>
      <c r="AB87" s="209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65"/>
    </row>
    <row r="88" spans="2:41" ht="21" customHeight="1">
      <c r="B88" s="158"/>
      <c r="C88" s="202" t="s">
        <v>113</v>
      </c>
      <c r="D88" s="302"/>
      <c r="E88" s="303"/>
      <c r="F88" s="303"/>
      <c r="G88" s="303"/>
      <c r="H88" s="304"/>
      <c r="I88" s="301"/>
      <c r="J88" s="301"/>
      <c r="K88" s="301"/>
      <c r="L88" s="301"/>
      <c r="M88" s="301"/>
      <c r="N88" s="301"/>
      <c r="O88" s="301"/>
      <c r="P88" s="301"/>
      <c r="Q88" s="197"/>
      <c r="R88" s="197"/>
      <c r="S88" s="202" t="s">
        <v>114</v>
      </c>
      <c r="T88" s="302"/>
      <c r="U88" s="303"/>
      <c r="V88" s="303"/>
      <c r="W88" s="303"/>
      <c r="X88" s="304"/>
      <c r="Y88" s="301"/>
      <c r="Z88" s="301"/>
      <c r="AA88" s="301"/>
      <c r="AB88" s="301"/>
      <c r="AC88" s="301"/>
      <c r="AD88" s="301"/>
      <c r="AE88" s="301"/>
      <c r="AF88" s="301"/>
      <c r="AG88" s="197"/>
      <c r="AH88" s="197"/>
      <c r="AI88" s="197"/>
      <c r="AJ88" s="197"/>
      <c r="AK88" s="197"/>
      <c r="AL88" s="197"/>
      <c r="AM88" s="197"/>
      <c r="AN88" s="197"/>
      <c r="AO88" s="165"/>
    </row>
    <row r="89" spans="2:41" ht="9" customHeight="1">
      <c r="B89" s="158"/>
      <c r="C89" s="197"/>
      <c r="D89" s="197"/>
      <c r="E89" s="197"/>
      <c r="F89" s="197"/>
      <c r="G89" s="197"/>
      <c r="H89" s="197"/>
      <c r="I89" s="209"/>
      <c r="J89" s="209"/>
      <c r="K89" s="209"/>
      <c r="L89" s="209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209"/>
      <c r="AB89" s="209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65"/>
    </row>
    <row r="90" spans="2:41" ht="21" customHeight="1">
      <c r="B90" s="158"/>
      <c r="C90" s="202" t="s">
        <v>115</v>
      </c>
      <c r="D90" s="302"/>
      <c r="E90" s="303"/>
      <c r="F90" s="303"/>
      <c r="G90" s="303"/>
      <c r="H90" s="304"/>
      <c r="I90" s="301"/>
      <c r="J90" s="301"/>
      <c r="K90" s="301"/>
      <c r="L90" s="301"/>
      <c r="M90" s="301"/>
      <c r="N90" s="301"/>
      <c r="O90" s="301"/>
      <c r="P90" s="301"/>
      <c r="Q90" s="197"/>
      <c r="R90" s="197"/>
      <c r="S90" s="202" t="s">
        <v>116</v>
      </c>
      <c r="T90" s="302"/>
      <c r="U90" s="303"/>
      <c r="V90" s="303"/>
      <c r="W90" s="303"/>
      <c r="X90" s="304"/>
      <c r="Y90" s="301"/>
      <c r="Z90" s="301"/>
      <c r="AA90" s="301"/>
      <c r="AB90" s="301"/>
      <c r="AC90" s="301"/>
      <c r="AD90" s="301"/>
      <c r="AE90" s="301"/>
      <c r="AF90" s="301"/>
      <c r="AG90" s="197"/>
      <c r="AH90" s="197"/>
      <c r="AI90" s="197"/>
      <c r="AJ90" s="197"/>
      <c r="AK90" s="197"/>
      <c r="AL90" s="197"/>
      <c r="AM90" s="197"/>
      <c r="AN90" s="197"/>
      <c r="AO90" s="165"/>
    </row>
    <row r="91" spans="2:41" ht="15.75" customHeight="1">
      <c r="B91" s="158"/>
      <c r="C91" s="212"/>
      <c r="D91" s="212"/>
      <c r="E91" s="212"/>
      <c r="F91" s="212"/>
      <c r="G91" s="212"/>
      <c r="H91" s="212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65"/>
    </row>
    <row r="92" spans="2:41" ht="19">
      <c r="B92" s="158"/>
      <c r="C92" s="349" t="s">
        <v>202</v>
      </c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165"/>
    </row>
    <row r="93" spans="2:41" ht="2.25" customHeight="1">
      <c r="B93" s="158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213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213"/>
      <c r="AJ93" s="197"/>
      <c r="AK93" s="197"/>
      <c r="AL93" s="197"/>
      <c r="AM93" s="197"/>
      <c r="AN93" s="197"/>
      <c r="AO93" s="165"/>
    </row>
    <row r="94" spans="2:41" ht="16">
      <c r="B94" s="158"/>
      <c r="C94" s="310" t="s">
        <v>206</v>
      </c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0"/>
      <c r="AM94" s="310"/>
      <c r="AN94" s="143"/>
      <c r="AO94" s="165"/>
    </row>
    <row r="95" spans="2:41" ht="14" customHeight="1">
      <c r="B95" s="158"/>
      <c r="C95" s="220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2"/>
      <c r="AO95" s="165"/>
    </row>
    <row r="96" spans="2:41" ht="21" customHeight="1">
      <c r="B96" s="158"/>
      <c r="C96" s="321" t="s">
        <v>201</v>
      </c>
      <c r="D96" s="322"/>
      <c r="E96" s="322"/>
      <c r="F96" s="322"/>
      <c r="G96" s="322"/>
      <c r="H96" s="322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223"/>
      <c r="AO96" s="165"/>
    </row>
    <row r="97" spans="2:42" ht="13" customHeight="1">
      <c r="B97" s="158"/>
      <c r="C97" s="224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3"/>
      <c r="AO97" s="165"/>
    </row>
    <row r="98" spans="2:42" ht="21" customHeight="1">
      <c r="B98" s="158"/>
      <c r="C98" s="321" t="s">
        <v>200</v>
      </c>
      <c r="D98" s="322"/>
      <c r="E98" s="322"/>
      <c r="F98" s="322"/>
      <c r="G98" s="322"/>
      <c r="H98" s="322"/>
      <c r="I98" s="332"/>
      <c r="J98" s="333"/>
      <c r="K98" s="333"/>
      <c r="L98" s="333"/>
      <c r="M98" s="334"/>
      <c r="N98" s="311" t="s">
        <v>217</v>
      </c>
      <c r="O98" s="312"/>
      <c r="P98" s="312"/>
      <c r="Q98" s="312"/>
      <c r="R98" s="312"/>
      <c r="S98" s="312"/>
      <c r="T98" s="312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3"/>
      <c r="AO98" s="165"/>
    </row>
    <row r="99" spans="2:42" ht="14" customHeight="1">
      <c r="B99" s="158"/>
      <c r="C99" s="224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3"/>
      <c r="AO99" s="165"/>
    </row>
    <row r="100" spans="2:42" ht="21" customHeight="1">
      <c r="B100" s="158"/>
      <c r="C100" s="321" t="s">
        <v>203</v>
      </c>
      <c r="D100" s="322"/>
      <c r="E100" s="322"/>
      <c r="F100" s="322"/>
      <c r="G100" s="322"/>
      <c r="H100" s="322"/>
      <c r="I100" s="329" t="s">
        <v>218</v>
      </c>
      <c r="J100" s="330"/>
      <c r="K100" s="330"/>
      <c r="L100" s="330"/>
      <c r="M100" s="331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3"/>
      <c r="AO100" s="165"/>
      <c r="AP100" s="60"/>
    </row>
    <row r="101" spans="2:42" ht="18" customHeight="1">
      <c r="B101" s="158"/>
      <c r="C101" s="227"/>
      <c r="D101" s="228"/>
      <c r="E101" s="228"/>
      <c r="F101" s="228"/>
      <c r="G101" s="228"/>
      <c r="H101" s="228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3"/>
      <c r="AO101" s="165"/>
      <c r="AP101" s="60"/>
    </row>
    <row r="102" spans="2:42" ht="21" customHeight="1">
      <c r="B102" s="158"/>
      <c r="C102" s="323" t="s">
        <v>205</v>
      </c>
      <c r="D102" s="324"/>
      <c r="E102" s="324"/>
      <c r="F102" s="324"/>
      <c r="G102" s="324"/>
      <c r="H102" s="324"/>
      <c r="I102" s="325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326"/>
      <c r="AF102" s="326"/>
      <c r="AG102" s="326"/>
      <c r="AH102" s="326"/>
      <c r="AI102" s="326"/>
      <c r="AJ102" s="326"/>
      <c r="AK102" s="326"/>
      <c r="AL102" s="326"/>
      <c r="AM102" s="327"/>
      <c r="AN102" s="223"/>
      <c r="AO102" s="165"/>
      <c r="AP102" s="60"/>
    </row>
    <row r="103" spans="2:42" ht="16.5" customHeight="1">
      <c r="B103" s="158"/>
      <c r="C103" s="230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2"/>
      <c r="AO103" s="165"/>
      <c r="AP103" s="60"/>
    </row>
    <row r="104" spans="2:42" ht="6" customHeight="1">
      <c r="B104" s="233"/>
      <c r="C104" s="212"/>
      <c r="D104" s="212"/>
      <c r="E104" s="212"/>
      <c r="F104" s="212"/>
      <c r="G104" s="212"/>
      <c r="H104" s="212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234"/>
      <c r="AP104" s="60"/>
    </row>
    <row r="105" spans="2:42" ht="6" customHeight="1">
      <c r="B105" s="233"/>
      <c r="C105" s="212"/>
      <c r="D105" s="212"/>
      <c r="E105" s="212"/>
      <c r="F105" s="212"/>
      <c r="G105" s="212"/>
      <c r="H105" s="212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234"/>
      <c r="AP105" s="60"/>
    </row>
    <row r="106" spans="2:42" ht="19" customHeight="1">
      <c r="B106" s="233"/>
      <c r="C106" s="313" t="s">
        <v>199</v>
      </c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/>
      <c r="AO106" s="234"/>
      <c r="AP106" s="60"/>
    </row>
    <row r="107" spans="2:42" ht="15" customHeight="1">
      <c r="B107" s="233"/>
      <c r="C107" s="314" t="s">
        <v>204</v>
      </c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4"/>
      <c r="AO107" s="234"/>
      <c r="AP107" s="60"/>
    </row>
    <row r="108" spans="2:42" ht="6" customHeight="1">
      <c r="B108" s="233"/>
      <c r="C108" s="212"/>
      <c r="D108" s="212"/>
      <c r="E108" s="212"/>
      <c r="F108" s="212"/>
      <c r="G108" s="212"/>
      <c r="H108" s="212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234"/>
      <c r="AP108" s="60"/>
    </row>
    <row r="109" spans="2:42" ht="13" customHeight="1">
      <c r="B109" s="158"/>
      <c r="C109" s="315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7"/>
      <c r="AO109" s="165"/>
      <c r="AP109" s="60"/>
    </row>
    <row r="110" spans="2:42" ht="13" customHeight="1">
      <c r="B110" s="158"/>
      <c r="C110" s="318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  <c r="AL110" s="319"/>
      <c r="AM110" s="319"/>
      <c r="AN110" s="320"/>
      <c r="AO110" s="165"/>
      <c r="AP110" s="60"/>
    </row>
    <row r="111" spans="2:42" ht="6" customHeight="1">
      <c r="B111" s="182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70"/>
      <c r="AP111" s="60"/>
    </row>
    <row r="113" spans="2:42" ht="19">
      <c r="B113" s="341" t="s">
        <v>69</v>
      </c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3"/>
      <c r="AP113" s="60"/>
    </row>
    <row r="114" spans="2:42" ht="15" customHeight="1">
      <c r="B114" s="335" t="s">
        <v>70</v>
      </c>
      <c r="C114" s="336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/>
      <c r="AJ114" s="336"/>
      <c r="AK114" s="336"/>
      <c r="AL114" s="336"/>
      <c r="AM114" s="336"/>
      <c r="AN114" s="336"/>
      <c r="AO114" s="337"/>
      <c r="AP114" s="60"/>
    </row>
    <row r="115" spans="2:42" ht="15" customHeight="1">
      <c r="B115" s="338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39"/>
      <c r="AC115" s="339"/>
      <c r="AD115" s="339"/>
      <c r="AE115" s="339"/>
      <c r="AF115" s="339"/>
      <c r="AG115" s="339"/>
      <c r="AH115" s="339"/>
      <c r="AI115" s="339"/>
      <c r="AJ115" s="339"/>
      <c r="AK115" s="339"/>
      <c r="AL115" s="339"/>
      <c r="AM115" s="339"/>
      <c r="AN115" s="339"/>
      <c r="AO115" s="340"/>
      <c r="AP115" s="60"/>
    </row>
    <row r="116" spans="2:42" ht="13" customHeight="1">
      <c r="AP116" s="60"/>
    </row>
    <row r="117" spans="2:42" ht="16">
      <c r="B117" s="58" t="s">
        <v>20</v>
      </c>
      <c r="C117" s="58"/>
      <c r="D117" s="59"/>
    </row>
    <row r="118" spans="2:42" ht="102" customHeight="1">
      <c r="B118" s="240" t="s">
        <v>212</v>
      </c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</row>
    <row r="119" spans="2:42" ht="5" customHeight="1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</row>
    <row r="120" spans="2:42" ht="5" customHeight="1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</row>
    <row r="121" spans="2:42" ht="61" customHeight="1">
      <c r="B121" s="240" t="s">
        <v>213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</row>
    <row r="122" spans="2:42" ht="4" customHeight="1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</row>
    <row r="123" spans="2:42" ht="4" customHeight="1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</row>
    <row r="124" spans="2:42" ht="19">
      <c r="B124" s="348" t="s">
        <v>196</v>
      </c>
      <c r="C124" s="348"/>
      <c r="D124" s="348"/>
      <c r="E124" s="348"/>
      <c r="F124" s="348"/>
      <c r="G124" s="348"/>
      <c r="H124" s="348"/>
      <c r="I124" s="348"/>
      <c r="J124" s="348"/>
      <c r="K124" s="348"/>
      <c r="L124" s="348"/>
      <c r="M124" s="348"/>
      <c r="N124" s="348"/>
      <c r="O124" s="348"/>
      <c r="P124" s="348"/>
      <c r="Q124" s="348"/>
      <c r="R124" s="348"/>
      <c r="S124" s="348"/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I124" s="348"/>
      <c r="AJ124" s="348"/>
      <c r="AK124" s="348"/>
      <c r="AL124" s="348"/>
      <c r="AM124" s="348"/>
      <c r="AN124" s="348"/>
      <c r="AO124" s="348"/>
    </row>
    <row r="125" spans="2:42" ht="19">
      <c r="B125" s="344" t="s">
        <v>109</v>
      </c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79"/>
    </row>
    <row r="126" spans="2:42" ht="19">
      <c r="B126" s="348" t="s">
        <v>106</v>
      </c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  <c r="O126" s="348"/>
      <c r="P126" s="348"/>
      <c r="Q126" s="348"/>
      <c r="R126" s="348"/>
      <c r="S126" s="348"/>
      <c r="T126" s="348"/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348"/>
      <c r="AM126" s="348"/>
      <c r="AN126" s="348"/>
      <c r="AO126" s="348"/>
    </row>
    <row r="127" spans="2:42" ht="19">
      <c r="B127" s="309" t="s">
        <v>198</v>
      </c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</row>
  </sheetData>
  <sheetProtection algorithmName="SHA-512" hashValue="Lc2SaJAFD9FfUimxtUkjS26yyiMJYhkht+l1aOfTbv3FnWQwKwVVZVJEWgKWnwesMbaxX+VJ/UxzX5zjnKWDcg==" saltValue="fN8spLKCvbRp6MQxhb5XXg==" spinCount="100000" sheet="1"/>
  <dataConsolidate/>
  <customSheetViews>
    <customSheetView guid="{2345F08B-7CA1-40C3-B633-92462EA1EFD8}" showPageBreaks="1" printArea="1" view="pageLayout" topLeftCell="A9">
      <selection activeCell="AT9" sqref="AT9"/>
      <rowBreaks count="1" manualBreakCount="1">
        <brk id="59" max="37" man="1"/>
      </rowBreaks>
      <colBreaks count="1" manualBreakCount="1">
        <brk id="38" max="1048575" man="1"/>
      </colBreaks>
      <pageMargins left="0.15748031496062992" right="0.19685039370078741" top="0.15748031496062992" bottom="0.27559055118110237" header="0.15748031496062992" footer="0.31496062992125984"/>
      <pageSetup paperSize="9" scale="93" orientation="portrait"/>
    </customSheetView>
  </customSheetViews>
  <mergeCells count="205">
    <mergeCell ref="B2:AL2"/>
    <mergeCell ref="AN2:AO2"/>
    <mergeCell ref="B124:AO124"/>
    <mergeCell ref="Y88:AF88"/>
    <mergeCell ref="Y90:AF90"/>
    <mergeCell ref="Y85:AF85"/>
    <mergeCell ref="I85:P85"/>
    <mergeCell ref="C92:AN92"/>
    <mergeCell ref="B126:AO126"/>
    <mergeCell ref="P33:Q33"/>
    <mergeCell ref="P35:Q35"/>
    <mergeCell ref="P37:Q37"/>
    <mergeCell ref="P39:Q39"/>
    <mergeCell ref="P41:Q41"/>
    <mergeCell ref="S85:X85"/>
    <mergeCell ref="T86:X86"/>
    <mergeCell ref="T88:X88"/>
    <mergeCell ref="T90:X90"/>
    <mergeCell ref="I86:P86"/>
    <mergeCell ref="I88:P88"/>
    <mergeCell ref="I90:P90"/>
    <mergeCell ref="D88:H88"/>
    <mergeCell ref="D90:H90"/>
    <mergeCell ref="D75:H75"/>
    <mergeCell ref="B127:AO127"/>
    <mergeCell ref="C94:AM94"/>
    <mergeCell ref="N98:T98"/>
    <mergeCell ref="C106:AN106"/>
    <mergeCell ref="C107:AN107"/>
    <mergeCell ref="C109:AN110"/>
    <mergeCell ref="C96:H96"/>
    <mergeCell ref="C98:H98"/>
    <mergeCell ref="C100:H100"/>
    <mergeCell ref="C102:H102"/>
    <mergeCell ref="I102:AM102"/>
    <mergeCell ref="I96:AM96"/>
    <mergeCell ref="I100:M100"/>
    <mergeCell ref="I98:M98"/>
    <mergeCell ref="B114:AO115"/>
    <mergeCell ref="B113:AO113"/>
    <mergeCell ref="B121:AO121"/>
    <mergeCell ref="B125:AN125"/>
    <mergeCell ref="L75:P75"/>
    <mergeCell ref="T75:X75"/>
    <mergeCell ref="AB75:AF75"/>
    <mergeCell ref="D83:H83"/>
    <mergeCell ref="T37:U37"/>
    <mergeCell ref="C85:H85"/>
    <mergeCell ref="Y86:AF86"/>
    <mergeCell ref="C37:N37"/>
    <mergeCell ref="C39:N39"/>
    <mergeCell ref="C41:N41"/>
    <mergeCell ref="D86:H86"/>
    <mergeCell ref="P61:Q61"/>
    <mergeCell ref="R51:S51"/>
    <mergeCell ref="T54:U54"/>
    <mergeCell ref="C61:N61"/>
    <mergeCell ref="P64:Q64"/>
    <mergeCell ref="C64:N64"/>
    <mergeCell ref="C57:AO57"/>
    <mergeCell ref="T61:U61"/>
    <mergeCell ref="P60:Q60"/>
    <mergeCell ref="R60:S60"/>
    <mergeCell ref="T60:U60"/>
    <mergeCell ref="R55:S55"/>
    <mergeCell ref="T55:U55"/>
    <mergeCell ref="T51:U51"/>
    <mergeCell ref="C63:N63"/>
    <mergeCell ref="P63:Q63"/>
    <mergeCell ref="C54:N54"/>
    <mergeCell ref="P54:Q54"/>
    <mergeCell ref="C52:N52"/>
    <mergeCell ref="P52:Q52"/>
    <mergeCell ref="C53:N53"/>
    <mergeCell ref="P51:Q51"/>
    <mergeCell ref="C19:N19"/>
    <mergeCell ref="P19:Q19"/>
    <mergeCell ref="R19:S19"/>
    <mergeCell ref="T21:X21"/>
    <mergeCell ref="P21:Q21"/>
    <mergeCell ref="R21:S21"/>
    <mergeCell ref="Y21:AC21"/>
    <mergeCell ref="AD21:AH21"/>
    <mergeCell ref="C21:N21"/>
    <mergeCell ref="AD19:AH19"/>
    <mergeCell ref="T19:AC19"/>
    <mergeCell ref="C14:N14"/>
    <mergeCell ref="C12:L12"/>
    <mergeCell ref="M12:V12"/>
    <mergeCell ref="C13:L13"/>
    <mergeCell ref="M13:V13"/>
    <mergeCell ref="C10:L10"/>
    <mergeCell ref="X10:AB10"/>
    <mergeCell ref="X11:AB11"/>
    <mergeCell ref="T18:U18"/>
    <mergeCell ref="C11:L11"/>
    <mergeCell ref="M11:V11"/>
    <mergeCell ref="AT11:BG11"/>
    <mergeCell ref="AT12:AX12"/>
    <mergeCell ref="AY12:BJ12"/>
    <mergeCell ref="AC12:AN12"/>
    <mergeCell ref="X12:AB12"/>
    <mergeCell ref="X7:AB7"/>
    <mergeCell ref="AC6:AN6"/>
    <mergeCell ref="AC7:AN7"/>
    <mergeCell ref="X6:AB6"/>
    <mergeCell ref="AC9:AN9"/>
    <mergeCell ref="X8:AK8"/>
    <mergeCell ref="AC10:AN10"/>
    <mergeCell ref="AR1:AR3"/>
    <mergeCell ref="M10:V10"/>
    <mergeCell ref="C55:N55"/>
    <mergeCell ref="P55:Q55"/>
    <mergeCell ref="AC11:AN11"/>
    <mergeCell ref="T53:U53"/>
    <mergeCell ref="T52:U52"/>
    <mergeCell ref="P53:Q53"/>
    <mergeCell ref="C17:J17"/>
    <mergeCell ref="N18:O18"/>
    <mergeCell ref="P18:Q18"/>
    <mergeCell ref="R18:S18"/>
    <mergeCell ref="M4:AN4"/>
    <mergeCell ref="AC5:AN5"/>
    <mergeCell ref="C8:L8"/>
    <mergeCell ref="M8:V8"/>
    <mergeCell ref="C7:L7"/>
    <mergeCell ref="M7:V7"/>
    <mergeCell ref="C6:L6"/>
    <mergeCell ref="M6:V6"/>
    <mergeCell ref="X14:AI14"/>
    <mergeCell ref="AA32:AD32"/>
    <mergeCell ref="S32:V32"/>
    <mergeCell ref="P31:Q32"/>
    <mergeCell ref="O24:R24"/>
    <mergeCell ref="S24:V24"/>
    <mergeCell ref="AI24:AM24"/>
    <mergeCell ref="C25:N25"/>
    <mergeCell ref="P25:Q25"/>
    <mergeCell ref="T25:U25"/>
    <mergeCell ref="T70:X70"/>
    <mergeCell ref="AB70:AF70"/>
    <mergeCell ref="AJ70:AN70"/>
    <mergeCell ref="C68:AN68"/>
    <mergeCell ref="X37:Y37"/>
    <mergeCell ref="AB37:AC37"/>
    <mergeCell ref="H46:Q46"/>
    <mergeCell ref="T46:U46"/>
    <mergeCell ref="AC46:AN46"/>
    <mergeCell ref="C47:N47"/>
    <mergeCell ref="AC47:AN47"/>
    <mergeCell ref="T39:U39"/>
    <mergeCell ref="X39:Y39"/>
    <mergeCell ref="AB39:AC39"/>
    <mergeCell ref="AB40:AC40"/>
    <mergeCell ref="T41:U41"/>
    <mergeCell ref="X41:Y41"/>
    <mergeCell ref="S31:V31"/>
    <mergeCell ref="W31:Z31"/>
    <mergeCell ref="AA31:AD31"/>
    <mergeCell ref="T33:U33"/>
    <mergeCell ref="X33:Y33"/>
    <mergeCell ref="AB33:AC33"/>
    <mergeCell ref="W32:Z32"/>
    <mergeCell ref="AJ81:AN81"/>
    <mergeCell ref="AJ75:AN75"/>
    <mergeCell ref="D77:H77"/>
    <mergeCell ref="L77:P77"/>
    <mergeCell ref="AB35:AC35"/>
    <mergeCell ref="AJ71:AN71"/>
    <mergeCell ref="D71:H71"/>
    <mergeCell ref="L71:P71"/>
    <mergeCell ref="T71:X71"/>
    <mergeCell ref="AB71:AF71"/>
    <mergeCell ref="D73:H73"/>
    <mergeCell ref="L73:P73"/>
    <mergeCell ref="T73:X73"/>
    <mergeCell ref="AB73:AF73"/>
    <mergeCell ref="AJ73:AN73"/>
    <mergeCell ref="AB53:AC53"/>
    <mergeCell ref="C33:N33"/>
    <mergeCell ref="C35:N35"/>
    <mergeCell ref="C23:N23"/>
    <mergeCell ref="P23:Q23"/>
    <mergeCell ref="B118:AO118"/>
    <mergeCell ref="T77:X77"/>
    <mergeCell ref="AB77:AF77"/>
    <mergeCell ref="AJ77:AN77"/>
    <mergeCell ref="D79:H79"/>
    <mergeCell ref="L79:P79"/>
    <mergeCell ref="T79:X79"/>
    <mergeCell ref="AB79:AF79"/>
    <mergeCell ref="AJ79:AN79"/>
    <mergeCell ref="L81:P81"/>
    <mergeCell ref="T81:X81"/>
    <mergeCell ref="AB81:AF81"/>
    <mergeCell ref="D81:H81"/>
    <mergeCell ref="D70:H70"/>
    <mergeCell ref="L70:P70"/>
    <mergeCell ref="T35:U35"/>
    <mergeCell ref="L83:P83"/>
    <mergeCell ref="T83:X83"/>
    <mergeCell ref="AB83:AF83"/>
    <mergeCell ref="AJ83:AN83"/>
    <mergeCell ref="AI85:AN85"/>
    <mergeCell ref="X35:Y35"/>
  </mergeCells>
  <phoneticPr fontId="3" type="noConversion"/>
  <dataValidations xWindow="380" yWindow="352" count="9">
    <dataValidation allowBlank="1" showInputMessage="1" showErrorMessage="1" prompt="Napíš kód triedy v tvare napr. _x000d_MT-SPŠ-4A_x000d_" sqref="AT7:BD7 L6" xr:uid="{00000000-0002-0000-0000-000000000000}"/>
    <dataValidation allowBlank="1" showInputMessage="1" showErrorMessage="1" promptTitle="Pomoc" prompt="Ak nevieš číslo grafiky, klikni na otáznik_x000d_" sqref="AN21:AN23" xr:uid="{00000000-0002-0000-0000-000001000000}"/>
    <dataValidation allowBlank="1" showInputMessage="1" showErrorMessage="1" promptTitle="Pomoc pri vyplnení objednávky" prompt="Nasledujúce údaje je nutné vyplniť:_x000d_A. vyber si JEDEN typ tabla v rozmere, ktorý vám vyhovuje._x000d_B. vyplň, či chceš tablo podľa grafiky oznamka, alebo z webu, alebo vlastné_x000d_C. vyplň všetky údaje o fotkách _x000d_D. vypíš mená/prezývky, ktoré chcete mať pod fotkou" sqref="X14:AI14" xr:uid="{00000000-0002-0000-0000-000002000000}"/>
    <dataValidation allowBlank="1" showErrorMessage="1" promptTitle="Pomoc pri vyplnení objednávky" prompt="Nasledujúce údaje je nutné vyplniť:_x000d_A. vyber si JEDEN typ tabla v rozmere, ktorý vám vyhovuje._x000d_B. vyplň, či chceš tablo podľa grafiky oznamka, alebo z webu, alebo vlastné_x000d_C. vyplň všetky údaje o fotkách _x000d_D. napíš všetky texty, ktoré chceš mať na table" sqref="C14:N14" xr:uid="{00000000-0002-0000-0000-000003000000}"/>
    <dataValidation allowBlank="1" showInputMessage="1" showErrorMessage="1" prompt="Fotky musia byť očíslované + meno študenta v tvare ako má byť na table (napr. 1.Miška), v prípade iného poradia, prosíme špecifikovať v emaily" sqref="P54:Q54" xr:uid="{00000000-0002-0000-0000-000004000000}"/>
    <dataValidation allowBlank="1" showInputMessage="1" showErrorMessage="1" prompt="Menný zoznam žiakov je potrebné poslať spolu s objednávkou a presnými pokynmi ako majú byť mená/fotky umiestnené na table" sqref="P55:Q56" xr:uid="{00000000-0002-0000-0000-000005000000}"/>
    <dataValidation allowBlank="1" showInputMessage="1" showErrorMessage="1" prompt="Ak chcete vytlačiť rámik pre lepenú fotku, je nutné uviesť rozmer fotky, ktorú si budete lepiť_x000a_" sqref="P53:Q53" xr:uid="{00000000-0002-0000-0000-000006000000}"/>
    <dataValidation type="whole" allowBlank="1" showInputMessage="1" showErrorMessage="1" errorTitle="POZOR" error="Min.počet je 10ks" sqref="T46:U46" xr:uid="{00000000-0002-0000-0000-000007000000}">
      <formula1>10</formula1>
      <formula2>100</formula2>
    </dataValidation>
    <dataValidation type="list" allowBlank="1" showInputMessage="1" showErrorMessage="1" sqref="I100:M100" xr:uid="{CA862995-050F-704B-9AB9-0802BB066A5A}">
      <formula1>"vyberte si možnosť,2020 - 2024, 2019 - 2024, 2016 - 2024, iné - uveď v poznámke"</formula1>
    </dataValidation>
  </dataValidations>
  <hyperlinks>
    <hyperlink ref="Y21" r:id="rId1" xr:uid="{00000000-0004-0000-0000-000000000000}"/>
    <hyperlink ref="Z21" r:id="rId2" display="pre výber - klikni sem" xr:uid="{00000000-0004-0000-0000-000001000000}"/>
    <hyperlink ref="AA21" r:id="rId3" display="pre výber - klikni sem" xr:uid="{00000000-0004-0000-0000-000002000000}"/>
    <hyperlink ref="AB21" r:id="rId4" display="pre výber - klikni sem" xr:uid="{00000000-0004-0000-0000-000003000000}"/>
    <hyperlink ref="AC21" r:id="rId5" display="pre výber - klikni sem" xr:uid="{00000000-0004-0000-0000-000004000000}"/>
  </hyperlinks>
  <pageMargins left="0" right="0" top="0" bottom="0" header="0.3" footer="0.3"/>
  <pageSetup scale="43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0"/>
  <sheetViews>
    <sheetView zoomScaleNormal="100" zoomScalePageLayoutView="85" workbookViewId="0">
      <selection activeCell="E25" sqref="E25"/>
    </sheetView>
  </sheetViews>
  <sheetFormatPr baseColWidth="10" defaultColWidth="10.6640625" defaultRowHeight="14"/>
  <cols>
    <col min="1" max="1" width="10.6640625" style="31"/>
    <col min="2" max="2" width="19.83203125" style="31" bestFit="1" customWidth="1"/>
    <col min="3" max="3" width="52.5" style="31" customWidth="1"/>
    <col min="4" max="4" width="24.6640625" style="31" customWidth="1"/>
    <col min="5" max="5" width="24.5" style="71" customWidth="1"/>
    <col min="6" max="6" width="38.33203125" style="31" customWidth="1"/>
    <col min="7" max="7" width="6" style="31" customWidth="1"/>
    <col min="8" max="8" width="25" style="31" customWidth="1"/>
    <col min="9" max="9" width="17.6640625" style="31" customWidth="1"/>
    <col min="10" max="10" width="34" style="31" customWidth="1"/>
    <col min="11" max="11" width="10.6640625" style="31"/>
    <col min="12" max="12" width="16.83203125" style="31" bestFit="1" customWidth="1"/>
    <col min="13" max="13" width="24" style="31" customWidth="1"/>
    <col min="14" max="14" width="10.6640625" style="31"/>
    <col min="15" max="15" width="4" style="31" customWidth="1"/>
    <col min="16" max="16384" width="10.6640625" style="31"/>
  </cols>
  <sheetData>
    <row r="1" spans="1:20" ht="20.25" customHeight="1">
      <c r="A1" s="30"/>
      <c r="B1" s="365" t="s">
        <v>207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0"/>
      <c r="O1" s="30"/>
      <c r="P1" s="30"/>
    </row>
    <row r="2" spans="1:20" ht="30.75" customHeight="1">
      <c r="A2" s="30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0"/>
      <c r="O2" s="30"/>
      <c r="P2" s="30"/>
      <c r="T2" s="31">
        <v>20</v>
      </c>
    </row>
    <row r="3" spans="1:20">
      <c r="A3" s="30"/>
      <c r="B3" s="30"/>
      <c r="C3" s="30"/>
      <c r="D3" s="30"/>
      <c r="E3" s="64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0" ht="50" customHeight="1">
      <c r="A4" s="30"/>
      <c r="B4" s="30"/>
      <c r="C4" s="30"/>
      <c r="D4" s="30"/>
      <c r="E4" s="64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T4" s="31">
        <v>0</v>
      </c>
    </row>
    <row r="5" spans="1:20" s="66" customFormat="1" ht="30" thickBot="1">
      <c r="A5" s="41"/>
      <c r="B5" s="366" t="s">
        <v>6</v>
      </c>
      <c r="C5" s="366"/>
      <c r="D5" s="41"/>
      <c r="E5" s="65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20" s="83" customFormat="1" ht="47">
      <c r="A6" s="80"/>
      <c r="B6" s="367" t="s">
        <v>9</v>
      </c>
      <c r="C6" s="368"/>
      <c r="D6" s="377">
        <f>Tablo!M6</f>
        <v>0</v>
      </c>
      <c r="E6" s="378"/>
      <c r="F6" s="378"/>
      <c r="G6" s="378"/>
      <c r="H6" s="379"/>
      <c r="I6" s="105"/>
      <c r="J6" s="361" t="s">
        <v>102</v>
      </c>
      <c r="K6" s="362"/>
      <c r="L6" s="362"/>
      <c r="M6" s="362"/>
      <c r="N6" s="362"/>
      <c r="O6" s="106"/>
      <c r="P6" s="107"/>
    </row>
    <row r="7" spans="1:20" s="83" customFormat="1" ht="47">
      <c r="A7" s="80"/>
      <c r="B7" s="369" t="s">
        <v>0</v>
      </c>
      <c r="C7" s="370"/>
      <c r="D7" s="380">
        <f>Tablo!M7</f>
        <v>0</v>
      </c>
      <c r="E7" s="381"/>
      <c r="F7" s="381"/>
      <c r="G7" s="381"/>
      <c r="H7" s="382"/>
      <c r="I7" s="105"/>
      <c r="J7" s="363" t="s">
        <v>75</v>
      </c>
      <c r="K7" s="364"/>
      <c r="L7" s="364"/>
      <c r="M7" s="364"/>
      <c r="N7" s="364"/>
      <c r="O7" s="108"/>
      <c r="P7" s="107"/>
    </row>
    <row r="8" spans="1:20" s="83" customFormat="1" ht="47">
      <c r="A8" s="80"/>
      <c r="B8" s="369" t="s">
        <v>1</v>
      </c>
      <c r="C8" s="373"/>
      <c r="D8" s="383">
        <f>Tablo!M8</f>
        <v>0</v>
      </c>
      <c r="E8" s="384"/>
      <c r="F8" s="384"/>
      <c r="G8" s="384"/>
      <c r="H8" s="385"/>
      <c r="I8" s="109"/>
      <c r="J8" s="363" t="s">
        <v>76</v>
      </c>
      <c r="K8" s="364"/>
      <c r="L8" s="364"/>
      <c r="M8" s="364"/>
      <c r="N8" s="364"/>
      <c r="O8" s="108"/>
      <c r="P8" s="107"/>
    </row>
    <row r="9" spans="1:20" s="83" customFormat="1" ht="47">
      <c r="A9" s="80"/>
      <c r="B9" s="386" t="s">
        <v>151</v>
      </c>
      <c r="C9" s="387"/>
      <c r="D9" s="388">
        <f>Tablo!AC6</f>
        <v>0</v>
      </c>
      <c r="E9" s="389"/>
      <c r="F9" s="389"/>
      <c r="G9" s="389"/>
      <c r="H9" s="390"/>
      <c r="I9" s="109"/>
      <c r="J9" s="123"/>
      <c r="K9" s="124"/>
      <c r="L9" s="124"/>
      <c r="M9" s="124"/>
      <c r="N9" s="124"/>
      <c r="O9" s="108"/>
      <c r="P9" s="107"/>
    </row>
    <row r="10" spans="1:20" s="83" customFormat="1" ht="48" thickBot="1">
      <c r="A10" s="80"/>
      <c r="B10" s="371" t="s">
        <v>179</v>
      </c>
      <c r="C10" s="372"/>
      <c r="D10" s="374">
        <f>Tablo!AC7</f>
        <v>0</v>
      </c>
      <c r="E10" s="375"/>
      <c r="F10" s="375"/>
      <c r="G10" s="375"/>
      <c r="H10" s="376"/>
      <c r="I10" s="105"/>
      <c r="J10" s="394"/>
      <c r="K10" s="395"/>
      <c r="L10" s="395"/>
      <c r="M10" s="395"/>
      <c r="N10" s="395"/>
      <c r="O10" s="396"/>
      <c r="P10" s="107"/>
    </row>
    <row r="11" spans="1:20" s="83" customFormat="1" ht="48" customHeight="1">
      <c r="A11" s="80"/>
      <c r="B11" s="98"/>
      <c r="C11" s="98"/>
      <c r="D11" s="110"/>
      <c r="E11" s="110"/>
      <c r="F11" s="110"/>
      <c r="G11" s="110"/>
      <c r="H11" s="110"/>
      <c r="I11" s="110"/>
      <c r="J11" s="107"/>
      <c r="K11" s="110"/>
      <c r="L11" s="107"/>
      <c r="M11" s="107"/>
      <c r="N11" s="107"/>
      <c r="O11" s="107"/>
      <c r="P11" s="107"/>
    </row>
    <row r="12" spans="1:20" s="83" customFormat="1" ht="48" customHeight="1">
      <c r="A12" s="80"/>
      <c r="B12" s="355" t="s">
        <v>61</v>
      </c>
      <c r="C12" s="357"/>
      <c r="D12" s="391">
        <f>Tablo!M10</f>
        <v>0</v>
      </c>
      <c r="E12" s="392"/>
      <c r="F12" s="392"/>
      <c r="G12" s="392"/>
      <c r="H12" s="393"/>
      <c r="I12" s="111"/>
      <c r="J12" s="107"/>
      <c r="K12" s="354"/>
      <c r="L12" s="354"/>
      <c r="M12" s="107"/>
      <c r="N12" s="107"/>
      <c r="O12" s="107"/>
      <c r="P12" s="107"/>
    </row>
    <row r="13" spans="1:20" s="83" customFormat="1" ht="48" customHeight="1">
      <c r="A13" s="80"/>
      <c r="B13" s="355" t="s">
        <v>64</v>
      </c>
      <c r="C13" s="357"/>
      <c r="D13" s="405">
        <f>Tablo!M11</f>
        <v>0</v>
      </c>
      <c r="E13" s="405"/>
      <c r="F13" s="405"/>
      <c r="G13" s="405"/>
      <c r="H13" s="405"/>
      <c r="I13" s="111"/>
      <c r="J13" s="111"/>
      <c r="K13" s="111"/>
      <c r="L13" s="80"/>
      <c r="M13" s="80"/>
      <c r="N13" s="80"/>
      <c r="O13" s="80"/>
      <c r="P13" s="80"/>
    </row>
    <row r="14" spans="1:20" s="83" customFormat="1" ht="48" customHeight="1">
      <c r="A14" s="80"/>
      <c r="B14" s="355" t="s">
        <v>27</v>
      </c>
      <c r="C14" s="357"/>
      <c r="D14" s="405">
        <f>Tablo!M12</f>
        <v>0</v>
      </c>
      <c r="E14" s="405"/>
      <c r="F14" s="405"/>
      <c r="G14" s="405"/>
      <c r="H14" s="405"/>
      <c r="I14" s="111"/>
      <c r="J14" s="111"/>
      <c r="K14" s="111"/>
      <c r="L14" s="80"/>
      <c r="M14" s="80"/>
      <c r="N14" s="80"/>
      <c r="O14" s="80"/>
      <c r="P14" s="80"/>
    </row>
    <row r="15" spans="1:20" s="83" customFormat="1" ht="48" customHeight="1">
      <c r="A15" s="80"/>
      <c r="B15" s="397"/>
      <c r="C15" s="397"/>
      <c r="D15" s="102"/>
      <c r="E15" s="65"/>
      <c r="F15" s="65"/>
      <c r="G15" s="65"/>
      <c r="H15" s="80"/>
      <c r="I15" s="80"/>
      <c r="J15" s="80"/>
      <c r="K15" s="80"/>
      <c r="L15" s="80"/>
      <c r="M15" s="80"/>
      <c r="N15" s="80"/>
      <c r="O15" s="80"/>
      <c r="P15" s="80"/>
    </row>
    <row r="16" spans="1:20" s="83" customFormat="1" ht="37" customHeight="1">
      <c r="A16" s="80"/>
      <c r="B16" s="403"/>
      <c r="C16" s="404"/>
      <c r="D16" s="81" t="s">
        <v>171</v>
      </c>
      <c r="E16" s="82" t="s">
        <v>172</v>
      </c>
      <c r="F16" s="82" t="s">
        <v>173</v>
      </c>
      <c r="G16" s="67"/>
      <c r="H16" s="80"/>
      <c r="I16" s="80"/>
      <c r="J16" s="80"/>
      <c r="K16" s="80"/>
      <c r="L16" s="80"/>
      <c r="M16" s="80"/>
      <c r="N16" s="80"/>
      <c r="O16" s="80"/>
      <c r="P16" s="80"/>
    </row>
    <row r="17" spans="1:16" s="83" customFormat="1" ht="37">
      <c r="A17" s="80"/>
      <c r="B17" s="355" t="s">
        <v>177</v>
      </c>
      <c r="C17" s="357"/>
      <c r="D17" s="84">
        <v>1</v>
      </c>
      <c r="E17" s="85">
        <f>IF(D17=1,vzorce!D18,"")</f>
        <v>0</v>
      </c>
      <c r="F17" s="86">
        <f t="shared" ref="F17:F22" si="0">D17*E17</f>
        <v>0</v>
      </c>
      <c r="G17" s="76">
        <f>vzorce!D39</f>
        <v>0</v>
      </c>
      <c r="H17" s="72"/>
      <c r="I17" s="72"/>
      <c r="J17" s="87"/>
      <c r="K17" s="88" t="str">
        <f t="shared" ref="K17:K22" si="1">IF(F17=M17,"","Bežná cena:")</f>
        <v/>
      </c>
      <c r="L17" s="88"/>
      <c r="M17" s="72">
        <f>vzorce!D21</f>
        <v>0</v>
      </c>
      <c r="N17" s="89"/>
      <c r="O17" s="80"/>
      <c r="P17" s="80"/>
    </row>
    <row r="18" spans="1:16" s="83" customFormat="1" ht="37">
      <c r="A18" s="80"/>
      <c r="B18" s="350" t="s">
        <v>178</v>
      </c>
      <c r="C18" s="350"/>
      <c r="D18" s="90">
        <f>IF(vzorce!L30&gt;=1,1,0)</f>
        <v>0</v>
      </c>
      <c r="E18" s="85">
        <v>0</v>
      </c>
      <c r="F18" s="86">
        <f>D18*E18</f>
        <v>0</v>
      </c>
      <c r="G18" s="72"/>
      <c r="H18" s="72"/>
      <c r="I18" s="72"/>
      <c r="J18" s="87"/>
      <c r="K18" s="88" t="str">
        <f t="shared" si="1"/>
        <v/>
      </c>
      <c r="L18" s="88"/>
      <c r="M18" s="72">
        <f>IF(D18&gt;0,F18+10,0)</f>
        <v>0</v>
      </c>
      <c r="N18" s="89"/>
      <c r="O18" s="80"/>
      <c r="P18" s="80"/>
    </row>
    <row r="19" spans="1:16" s="83" customFormat="1" ht="37">
      <c r="A19" s="80"/>
      <c r="B19" s="351" t="s">
        <v>185</v>
      </c>
      <c r="C19" s="351"/>
      <c r="D19" s="90">
        <f xml:space="preserve"> IF(Tablo!P52="x",Tablo!P63+Tablo!P64,0)</f>
        <v>0</v>
      </c>
      <c r="E19" s="85">
        <f>IF(D19&gt;0,vzorce!J13,0)</f>
        <v>0</v>
      </c>
      <c r="F19" s="86">
        <f t="shared" si="0"/>
        <v>0</v>
      </c>
      <c r="G19" s="400" t="str">
        <f>IF(AND(E19&gt;0,E19&lt;2),"AKCIOVÁ CENA","")</f>
        <v/>
      </c>
      <c r="H19" s="401"/>
      <c r="I19" s="401"/>
      <c r="J19" s="88"/>
      <c r="K19" s="88" t="str">
        <f t="shared" si="1"/>
        <v/>
      </c>
      <c r="L19" s="88"/>
      <c r="M19" s="72">
        <f>D19*2.5</f>
        <v>0</v>
      </c>
      <c r="N19" s="89"/>
      <c r="O19" s="80"/>
      <c r="P19" s="80"/>
    </row>
    <row r="20" spans="1:16" s="83" customFormat="1" ht="37">
      <c r="A20" s="80"/>
      <c r="B20" s="351" t="s">
        <v>77</v>
      </c>
      <c r="C20" s="351"/>
      <c r="D20" s="90">
        <f>Tablo!T46</f>
        <v>0</v>
      </c>
      <c r="E20" s="85">
        <f>IF(D20&gt;0,vzorce!J15,0)</f>
        <v>0</v>
      </c>
      <c r="F20" s="86">
        <f t="shared" si="0"/>
        <v>0</v>
      </c>
      <c r="G20" s="400" t="str">
        <f>IF(AND(D20&gt;0,E20&lt;3),"AKCIOVÁ CENA","")</f>
        <v/>
      </c>
      <c r="H20" s="401"/>
      <c r="I20" s="401"/>
      <c r="J20" s="88"/>
      <c r="K20" s="88" t="str">
        <f t="shared" si="1"/>
        <v/>
      </c>
      <c r="L20" s="88"/>
      <c r="M20" s="72">
        <f>IF(D20&gt;0,D20*3,0)</f>
        <v>0</v>
      </c>
      <c r="N20" s="89"/>
      <c r="O20" s="80"/>
      <c r="P20" s="80"/>
    </row>
    <row r="21" spans="1:16" s="83" customFormat="1" ht="37">
      <c r="A21" s="80"/>
      <c r="B21" s="350" t="s">
        <v>184</v>
      </c>
      <c r="C21" s="350"/>
      <c r="D21" s="90"/>
      <c r="E21" s="85">
        <f>IF(D21&gt;0,9,0)</f>
        <v>0</v>
      </c>
      <c r="F21" s="86">
        <f>D21*E21</f>
        <v>0</v>
      </c>
      <c r="G21" s="125"/>
      <c r="H21" s="126"/>
      <c r="I21" s="126"/>
      <c r="J21" s="88"/>
      <c r="K21" s="88" t="str">
        <f t="shared" si="1"/>
        <v/>
      </c>
      <c r="L21" s="88"/>
      <c r="M21" s="72">
        <f>IF(D21&gt;0,D21*10,0)</f>
        <v>0</v>
      </c>
      <c r="N21" s="89"/>
      <c r="O21" s="80"/>
      <c r="P21" s="80"/>
    </row>
    <row r="22" spans="1:16" s="83" customFormat="1" ht="37">
      <c r="A22" s="80"/>
      <c r="B22" s="350" t="s">
        <v>31</v>
      </c>
      <c r="C22" s="350"/>
      <c r="D22" s="90"/>
      <c r="E22" s="85">
        <f>IF(D22&gt;0,2,0)</f>
        <v>0</v>
      </c>
      <c r="F22" s="86">
        <f t="shared" si="0"/>
        <v>0</v>
      </c>
      <c r="G22" s="398" t="str">
        <f>IF(D22=1,"ZDARMA","")</f>
        <v/>
      </c>
      <c r="H22" s="399"/>
      <c r="I22" s="399"/>
      <c r="J22" s="88"/>
      <c r="K22" s="88" t="str">
        <f t="shared" si="1"/>
        <v/>
      </c>
      <c r="L22" s="88"/>
      <c r="M22" s="72">
        <f>vzorce!D24</f>
        <v>0</v>
      </c>
      <c r="N22" s="80"/>
      <c r="O22" s="80"/>
      <c r="P22" s="80"/>
    </row>
    <row r="23" spans="1:16" s="83" customFormat="1" ht="42">
      <c r="A23" s="80"/>
      <c r="B23" s="91"/>
      <c r="C23" s="91"/>
      <c r="D23" s="92"/>
      <c r="E23" s="93"/>
      <c r="F23" s="94"/>
      <c r="G23" s="73"/>
      <c r="H23" s="95"/>
      <c r="I23" s="95"/>
      <c r="J23" s="88"/>
      <c r="K23" s="88"/>
      <c r="L23" s="96"/>
      <c r="M23" s="97"/>
      <c r="N23" s="98"/>
      <c r="O23" s="80"/>
      <c r="P23" s="80"/>
    </row>
    <row r="24" spans="1:16" s="83" customFormat="1" ht="37">
      <c r="A24" s="80"/>
      <c r="B24" s="402" t="s">
        <v>23</v>
      </c>
      <c r="C24" s="402"/>
      <c r="D24" s="99">
        <v>1</v>
      </c>
      <c r="E24" s="100">
        <f>IF(D24=1,vzorce!J14,0)</f>
        <v>8.9</v>
      </c>
      <c r="F24" s="101">
        <f>D24*E24</f>
        <v>8.9</v>
      </c>
      <c r="G24" s="400" t="str">
        <f>IF(E24&lt;14,"AKCIOVÁ CENA","")</f>
        <v>AKCIOVÁ CENA</v>
      </c>
      <c r="H24" s="401"/>
      <c r="I24" s="401"/>
      <c r="J24" s="88"/>
      <c r="K24" s="88" t="str">
        <f>IF(F24=M24,"","Bežná cena:")</f>
        <v>Bežná cena:</v>
      </c>
      <c r="L24" s="88"/>
      <c r="M24" s="72">
        <f>vzorce!H14</f>
        <v>14.9</v>
      </c>
      <c r="N24" s="98"/>
      <c r="O24" s="80"/>
      <c r="P24" s="80"/>
    </row>
    <row r="25" spans="1:16" s="83" customFormat="1" ht="37">
      <c r="A25" s="80"/>
      <c r="B25" s="350" t="s">
        <v>24</v>
      </c>
      <c r="C25" s="350"/>
      <c r="D25" s="90"/>
      <c r="E25" s="100">
        <v>0</v>
      </c>
      <c r="F25" s="86">
        <f>D25*E25</f>
        <v>0</v>
      </c>
      <c r="G25" s="73"/>
      <c r="H25" s="95"/>
      <c r="I25" s="95"/>
      <c r="J25" s="88"/>
      <c r="K25" s="88"/>
      <c r="L25" s="87"/>
      <c r="M25" s="87"/>
      <c r="N25" s="98"/>
      <c r="O25" s="80"/>
      <c r="P25" s="80"/>
    </row>
    <row r="26" spans="1:16" s="83" customFormat="1" ht="37">
      <c r="A26" s="80"/>
      <c r="B26" s="350" t="s">
        <v>63</v>
      </c>
      <c r="C26" s="350"/>
      <c r="D26" s="90"/>
      <c r="E26" s="100">
        <v>0</v>
      </c>
      <c r="F26" s="86">
        <f>D26*E26</f>
        <v>0</v>
      </c>
      <c r="G26" s="73"/>
      <c r="H26" s="95"/>
      <c r="I26" s="95"/>
      <c r="J26" s="88"/>
      <c r="K26" s="88"/>
      <c r="L26" s="87"/>
      <c r="M26" s="87"/>
      <c r="N26" s="98"/>
      <c r="O26" s="80"/>
      <c r="P26" s="80"/>
    </row>
    <row r="27" spans="1:16" s="83" customFormat="1" ht="34">
      <c r="A27" s="80"/>
      <c r="B27" s="102"/>
      <c r="C27" s="80"/>
      <c r="D27" s="65"/>
      <c r="E27" s="103"/>
      <c r="F27" s="80"/>
      <c r="G27" s="88"/>
      <c r="H27" s="88"/>
      <c r="I27" s="88"/>
      <c r="J27" s="88"/>
      <c r="K27" s="88"/>
      <c r="L27" s="88"/>
      <c r="M27" s="88"/>
      <c r="N27" s="80"/>
      <c r="O27" s="80"/>
      <c r="P27" s="80"/>
    </row>
    <row r="28" spans="1:16" s="83" customFormat="1" ht="43" customHeight="1">
      <c r="A28" s="80"/>
      <c r="B28" s="355" t="s">
        <v>58</v>
      </c>
      <c r="C28" s="356"/>
      <c r="D28" s="356"/>
      <c r="E28" s="357"/>
      <c r="F28" s="101">
        <f>F25+F24+F22+F19+F17+F26+F20+F18+F21</f>
        <v>8.9</v>
      </c>
      <c r="G28" s="73"/>
      <c r="H28" s="88"/>
      <c r="I28" s="88"/>
      <c r="J28" s="104"/>
      <c r="K28" s="88" t="str">
        <f>IF(F28=M28,"","Bežná cena:")</f>
        <v>Bežná cena:</v>
      </c>
      <c r="L28" s="88"/>
      <c r="M28" s="135">
        <f>SUM(M17:M27)</f>
        <v>14.9</v>
      </c>
      <c r="N28" s="80"/>
      <c r="O28" s="80"/>
      <c r="P28" s="80"/>
    </row>
    <row r="29" spans="1:16" s="83" customFormat="1" ht="43" customHeight="1">
      <c r="A29" s="80"/>
      <c r="B29" s="351" t="s">
        <v>110</v>
      </c>
      <c r="C29" s="351"/>
      <c r="D29" s="351"/>
      <c r="E29" s="351"/>
      <c r="F29" s="133">
        <f>IFERROR(VLOOKUP(D6,[1]Hlavna_databaza!$B:$T,19,0),0)</f>
        <v>0</v>
      </c>
      <c r="G29" s="68"/>
      <c r="H29" s="80"/>
      <c r="I29" s="80"/>
      <c r="J29" s="80"/>
      <c r="K29" s="80"/>
      <c r="L29" s="80"/>
      <c r="M29" s="80"/>
      <c r="N29" s="80"/>
      <c r="O29" s="80"/>
      <c r="P29" s="80"/>
    </row>
    <row r="30" spans="1:16" s="83" customFormat="1" ht="46" customHeight="1">
      <c r="A30" s="80"/>
      <c r="B30" s="67"/>
      <c r="C30" s="67"/>
      <c r="D30" s="67"/>
      <c r="E30" s="67"/>
      <c r="F30" s="69"/>
      <c r="G30" s="68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83" customFormat="1" ht="59" customHeight="1" thickBot="1">
      <c r="A31" s="80"/>
      <c r="B31" s="358" t="s">
        <v>62</v>
      </c>
      <c r="C31" s="358"/>
      <c r="D31" s="358"/>
      <c r="E31" s="358"/>
      <c r="F31" s="134">
        <f>F28-F29</f>
        <v>8.9</v>
      </c>
      <c r="G31" s="68"/>
      <c r="H31" s="80"/>
      <c r="I31" s="80"/>
      <c r="J31" s="80"/>
      <c r="K31" s="80"/>
      <c r="L31" s="80"/>
      <c r="M31" s="80"/>
      <c r="N31" s="80"/>
      <c r="O31" s="80"/>
      <c r="P31" s="80"/>
    </row>
    <row r="32" spans="1:16" s="83" customFormat="1" ht="19.5" customHeight="1" thickTop="1">
      <c r="A32" s="80"/>
      <c r="B32" s="77"/>
      <c r="C32" s="77"/>
      <c r="D32" s="67"/>
      <c r="E32" s="67"/>
      <c r="F32" s="68"/>
      <c r="G32" s="68"/>
      <c r="H32" s="80"/>
      <c r="I32" s="80"/>
      <c r="J32" s="80"/>
      <c r="K32" s="80"/>
      <c r="L32" s="80"/>
      <c r="M32" s="80"/>
      <c r="N32" s="80"/>
      <c r="O32" s="80"/>
      <c r="P32" s="80"/>
    </row>
    <row r="33" spans="1:23" s="83" customFormat="1" ht="19.5" customHeight="1">
      <c r="A33" s="80"/>
      <c r="B33" s="77"/>
      <c r="C33" s="77"/>
      <c r="D33" s="67"/>
      <c r="E33" s="67"/>
      <c r="F33" s="68"/>
      <c r="G33" s="68"/>
      <c r="H33" s="80"/>
      <c r="I33" s="80"/>
      <c r="J33" s="80"/>
      <c r="K33" s="80"/>
      <c r="L33" s="80"/>
      <c r="M33" s="80"/>
      <c r="N33" s="80"/>
      <c r="O33" s="80"/>
      <c r="P33" s="80"/>
    </row>
    <row r="34" spans="1:23" s="113" customFormat="1">
      <c r="A34" s="112"/>
      <c r="B34" s="112"/>
      <c r="C34" s="112"/>
      <c r="D34" s="112"/>
      <c r="E34" s="64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23" s="113" customFormat="1" ht="55" customHeight="1">
      <c r="A35" s="112"/>
      <c r="B35" s="352" t="str">
        <f>IF(M28-F28&gt;0,"V akcii s MAXI STUŽKOVÝM BALÍKOM ste ušetrili:","")</f>
        <v>V akcii s MAXI STUŽKOVÝM BALÍKOM ste ušetrili:</v>
      </c>
      <c r="C35" s="352"/>
      <c r="D35" s="352"/>
      <c r="E35" s="352"/>
      <c r="F35" s="352"/>
      <c r="G35" s="352"/>
      <c r="H35" s="352"/>
      <c r="I35" s="353">
        <f>IF(M28-F28&gt;0,M28-F28,"")</f>
        <v>6</v>
      </c>
      <c r="J35" s="353"/>
      <c r="K35" s="353"/>
      <c r="L35" s="112"/>
      <c r="M35" s="112"/>
      <c r="N35" s="112"/>
      <c r="O35" s="112"/>
      <c r="P35" s="112"/>
      <c r="Q35" s="136">
        <f>M28-F28</f>
        <v>6</v>
      </c>
    </row>
    <row r="36" spans="1:23" s="113" customFormat="1" ht="100" customHeight="1">
      <c r="A36" s="112"/>
      <c r="B36" s="112"/>
      <c r="C36" s="112"/>
      <c r="D36" s="112"/>
      <c r="E36" s="70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23" s="113" customFormat="1" ht="15" customHeight="1">
      <c r="A37" s="112"/>
      <c r="B37" s="359" t="s">
        <v>7</v>
      </c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112"/>
      <c r="O37" s="112"/>
      <c r="P37" s="112"/>
    </row>
    <row r="38" spans="1:23" s="113" customFormat="1" ht="21.75" customHeight="1">
      <c r="A38" s="112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112"/>
      <c r="O38" s="112"/>
      <c r="P38" s="112"/>
    </row>
    <row r="39" spans="1:23" s="113" customFormat="1" ht="15" customHeight="1">
      <c r="A39" s="112"/>
      <c r="B39" s="112"/>
      <c r="C39" s="112"/>
      <c r="D39" s="112"/>
      <c r="E39" s="64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23" s="113" customFormat="1" ht="20.25" customHeight="1">
      <c r="A40" s="112"/>
      <c r="B40" s="354"/>
      <c r="C40" s="354"/>
      <c r="D40" s="112"/>
      <c r="E40" s="64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23" s="116" customFormat="1" ht="42">
      <c r="A41" s="114"/>
      <c r="B41" s="360" t="s">
        <v>8</v>
      </c>
      <c r="C41" s="360"/>
      <c r="D41" s="114"/>
      <c r="E41" s="74"/>
      <c r="F41" s="75"/>
      <c r="G41" s="114"/>
      <c r="H41" s="114"/>
      <c r="I41" s="360" t="s">
        <v>2</v>
      </c>
      <c r="J41" s="360"/>
      <c r="K41" s="360"/>
      <c r="L41" s="360"/>
      <c r="M41" s="114"/>
      <c r="N41" s="114"/>
      <c r="O41" s="115"/>
      <c r="P41" s="114"/>
      <c r="Q41" s="114"/>
      <c r="R41" s="114"/>
      <c r="S41" s="114"/>
      <c r="T41" s="114"/>
      <c r="U41" s="114"/>
      <c r="V41" s="114"/>
      <c r="W41" s="114"/>
    </row>
    <row r="42" spans="1:23" ht="23.25" customHeight="1">
      <c r="A42" s="30"/>
      <c r="B42" s="30"/>
      <c r="C42" s="30"/>
      <c r="D42" s="30"/>
      <c r="E42" s="64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23" ht="20.25" customHeight="1">
      <c r="A43" s="30"/>
      <c r="B43" s="354"/>
      <c r="C43" s="354"/>
      <c r="D43" s="30"/>
      <c r="E43" s="64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23" ht="15" customHeight="1">
      <c r="A44" s="30"/>
      <c r="B44" s="30"/>
      <c r="C44" s="30"/>
      <c r="D44" s="30"/>
      <c r="E44" s="64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23" ht="15" customHeight="1">
      <c r="A45" s="30"/>
      <c r="B45" s="30"/>
      <c r="C45" s="30"/>
      <c r="D45" s="30"/>
      <c r="E45" s="64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23">
      <c r="A46" s="30"/>
      <c r="B46" s="30"/>
      <c r="C46" s="30"/>
      <c r="D46" s="30"/>
      <c r="E46" s="64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23">
      <c r="A47" s="30"/>
      <c r="B47" s="30"/>
      <c r="C47" s="30"/>
      <c r="D47" s="30"/>
      <c r="E47" s="64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23">
      <c r="A48" s="30"/>
      <c r="B48" s="30"/>
      <c r="C48" s="30"/>
      <c r="D48" s="30"/>
      <c r="E48" s="64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>
      <c r="A49" s="30"/>
      <c r="B49" s="30"/>
      <c r="C49" s="30"/>
      <c r="D49" s="30"/>
      <c r="E49" s="64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>
      <c r="A50" s="30"/>
      <c r="B50" s="30"/>
      <c r="C50" s="30"/>
      <c r="D50" s="30"/>
      <c r="E50" s="64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</sheetData>
  <mergeCells count="48">
    <mergeCell ref="B13:C13"/>
    <mergeCell ref="B15:C15"/>
    <mergeCell ref="G22:I22"/>
    <mergeCell ref="G19:I19"/>
    <mergeCell ref="G24:I24"/>
    <mergeCell ref="B24:C24"/>
    <mergeCell ref="B16:C16"/>
    <mergeCell ref="B20:C20"/>
    <mergeCell ref="B18:C18"/>
    <mergeCell ref="D13:H13"/>
    <mergeCell ref="D14:H14"/>
    <mergeCell ref="G20:I20"/>
    <mergeCell ref="B9:C9"/>
    <mergeCell ref="D9:H9"/>
    <mergeCell ref="D12:H12"/>
    <mergeCell ref="J10:O10"/>
    <mergeCell ref="K12:L12"/>
    <mergeCell ref="B12:C12"/>
    <mergeCell ref="J6:N6"/>
    <mergeCell ref="J7:N7"/>
    <mergeCell ref="J8:N8"/>
    <mergeCell ref="B26:C26"/>
    <mergeCell ref="B1:M2"/>
    <mergeCell ref="B5:C5"/>
    <mergeCell ref="B6:C6"/>
    <mergeCell ref="B7:C7"/>
    <mergeCell ref="B17:C17"/>
    <mergeCell ref="B10:C10"/>
    <mergeCell ref="B14:C14"/>
    <mergeCell ref="B8:C8"/>
    <mergeCell ref="D10:H10"/>
    <mergeCell ref="D6:H6"/>
    <mergeCell ref="D7:H7"/>
    <mergeCell ref="D8:H8"/>
    <mergeCell ref="B43:C43"/>
    <mergeCell ref="B40:C40"/>
    <mergeCell ref="B28:E28"/>
    <mergeCell ref="B31:E31"/>
    <mergeCell ref="B37:M38"/>
    <mergeCell ref="B29:E29"/>
    <mergeCell ref="B41:C41"/>
    <mergeCell ref="I41:L41"/>
    <mergeCell ref="B25:C25"/>
    <mergeCell ref="B19:C19"/>
    <mergeCell ref="B22:C22"/>
    <mergeCell ref="B35:H35"/>
    <mergeCell ref="I35:K35"/>
    <mergeCell ref="B21:C21"/>
  </mergeCells>
  <phoneticPr fontId="3" type="noConversion"/>
  <conditionalFormatting sqref="D18:D20">
    <cfRule type="cellIs" dxfId="2" priority="1" operator="equal">
      <formula>$T$4</formula>
    </cfRule>
  </conditionalFormatting>
  <conditionalFormatting sqref="F18">
    <cfRule type="expression" dxfId="1" priority="2">
      <formula>D18=1</formula>
    </cfRule>
    <cfRule type="cellIs" dxfId="0" priority="3" operator="equal">
      <formula>$G$18=1</formula>
    </cfRule>
  </conditionalFormatting>
  <pageMargins left="0" right="0" top="0.75" bottom="0" header="0.3" footer="0.3"/>
  <pageSetup scale="31" orientation="portrait"/>
  <ignoredErrors>
    <ignoredError sqref="E24" unlockedFormula="1"/>
    <ignoredError sqref="D13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vzorce!$A$42:$A$44</xm:f>
          </x14:formula1>
          <xm:sqref>B22:C22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workbookViewId="0">
      <selection activeCell="A3" sqref="A3"/>
    </sheetView>
  </sheetViews>
  <sheetFormatPr baseColWidth="10" defaultColWidth="10.83203125" defaultRowHeight="16"/>
  <cols>
    <col min="1" max="1" width="34.83203125" style="62" customWidth="1"/>
    <col min="2" max="2" width="3.1640625" style="62" bestFit="1" customWidth="1"/>
    <col min="3" max="4" width="10.83203125" style="62"/>
    <col min="5" max="5" width="29.33203125" style="62" customWidth="1"/>
    <col min="6" max="6" width="19" style="62" bestFit="1" customWidth="1"/>
    <col min="7" max="7" width="10.83203125" style="62"/>
    <col min="8" max="8" width="20" style="62" bestFit="1" customWidth="1"/>
    <col min="9" max="16384" width="10.83203125" style="62"/>
  </cols>
  <sheetData>
    <row r="1" spans="1:15">
      <c r="A1" s="63" t="s">
        <v>163</v>
      </c>
      <c r="E1" s="63" t="s">
        <v>153</v>
      </c>
      <c r="H1" s="132" t="s">
        <v>201</v>
      </c>
      <c r="I1" s="406">
        <f>Tablo!I96</f>
        <v>0</v>
      </c>
      <c r="J1" s="406"/>
      <c r="K1" s="406"/>
      <c r="L1" s="406"/>
      <c r="M1" s="406"/>
      <c r="N1" s="406"/>
      <c r="O1" s="406"/>
    </row>
    <row r="3" spans="1:15">
      <c r="A3" s="61">
        <f>Tablo!D71</f>
        <v>0</v>
      </c>
      <c r="B3" s="62">
        <v>1</v>
      </c>
      <c r="E3" s="218">
        <f>Tablo!I86</f>
        <v>0</v>
      </c>
      <c r="F3" s="62" t="s">
        <v>155</v>
      </c>
      <c r="H3" s="132" t="s">
        <v>203</v>
      </c>
      <c r="I3" s="407" t="str">
        <f>Tablo!I100</f>
        <v>vyberte si možnosť</v>
      </c>
      <c r="J3" s="407"/>
      <c r="K3" s="407"/>
      <c r="L3" s="407"/>
      <c r="M3" s="407"/>
      <c r="N3" s="407"/>
      <c r="O3" s="407"/>
    </row>
    <row r="4" spans="1:15">
      <c r="A4" s="61">
        <f>Tablo!L71</f>
        <v>0</v>
      </c>
      <c r="B4" s="62">
        <v>2</v>
      </c>
      <c r="E4" s="218">
        <f>Tablo!D86</f>
        <v>0</v>
      </c>
      <c r="F4" s="62" t="s">
        <v>154</v>
      </c>
    </row>
    <row r="5" spans="1:15">
      <c r="A5" s="61">
        <f>Tablo!T71</f>
        <v>0</v>
      </c>
      <c r="B5" s="62">
        <v>3</v>
      </c>
      <c r="E5" s="61"/>
      <c r="H5" s="132" t="s">
        <v>200</v>
      </c>
      <c r="I5" s="406">
        <f>Tablo!I98</f>
        <v>0</v>
      </c>
      <c r="J5" s="406"/>
      <c r="K5" s="406"/>
      <c r="L5" s="406"/>
      <c r="M5" s="406"/>
      <c r="N5" s="406"/>
      <c r="O5" s="406"/>
    </row>
    <row r="6" spans="1:15">
      <c r="A6" s="61">
        <f>Tablo!AB71</f>
        <v>0</v>
      </c>
      <c r="B6" s="62">
        <v>4</v>
      </c>
      <c r="E6" s="218">
        <f>Tablo!Y86</f>
        <v>0</v>
      </c>
      <c r="F6" s="62" t="s">
        <v>156</v>
      </c>
    </row>
    <row r="7" spans="1:15">
      <c r="A7" s="61">
        <f>Tablo!AJ71</f>
        <v>0</v>
      </c>
      <c r="B7" s="62">
        <v>5</v>
      </c>
      <c r="E7" s="218">
        <f>Tablo!T86</f>
        <v>0</v>
      </c>
      <c r="F7" s="62" t="s">
        <v>154</v>
      </c>
      <c r="H7" s="132" t="s">
        <v>211</v>
      </c>
      <c r="I7" s="408">
        <f>Tablo!I102</f>
        <v>0</v>
      </c>
      <c r="J7" s="408"/>
      <c r="K7" s="408"/>
      <c r="L7" s="408"/>
      <c r="M7" s="408"/>
      <c r="N7" s="408"/>
      <c r="O7" s="408"/>
    </row>
    <row r="8" spans="1:15">
      <c r="A8" s="61"/>
      <c r="E8" s="61"/>
      <c r="I8" s="408"/>
      <c r="J8" s="408"/>
      <c r="K8" s="408"/>
      <c r="L8" s="408"/>
      <c r="M8" s="408"/>
      <c r="N8" s="408"/>
      <c r="O8" s="408"/>
    </row>
    <row r="9" spans="1:15">
      <c r="A9" s="61">
        <f>Tablo!D73</f>
        <v>0</v>
      </c>
      <c r="B9" s="62">
        <v>6</v>
      </c>
      <c r="E9" s="218">
        <f>Tablo!I88</f>
        <v>0</v>
      </c>
      <c r="F9" s="62" t="s">
        <v>157</v>
      </c>
      <c r="I9" s="408"/>
      <c r="J9" s="408"/>
      <c r="K9" s="408"/>
      <c r="L9" s="408"/>
      <c r="M9" s="408"/>
      <c r="N9" s="408"/>
      <c r="O9" s="408"/>
    </row>
    <row r="10" spans="1:15">
      <c r="A10" s="61">
        <f>Tablo!L73</f>
        <v>0</v>
      </c>
      <c r="B10" s="62">
        <v>7</v>
      </c>
      <c r="E10" s="218">
        <f>Tablo!D88</f>
        <v>0</v>
      </c>
      <c r="F10" s="62" t="s">
        <v>154</v>
      </c>
    </row>
    <row r="11" spans="1:15">
      <c r="A11" s="61">
        <f>Tablo!T73</f>
        <v>0</v>
      </c>
      <c r="B11" s="62">
        <v>8</v>
      </c>
      <c r="E11" s="61"/>
    </row>
    <row r="12" spans="1:15">
      <c r="A12" s="61">
        <f>Tablo!AB73</f>
        <v>0</v>
      </c>
      <c r="B12" s="62">
        <v>9</v>
      </c>
      <c r="E12" s="218">
        <f>Tablo!Y88</f>
        <v>0</v>
      </c>
      <c r="F12" s="62" t="s">
        <v>158</v>
      </c>
    </row>
    <row r="13" spans="1:15">
      <c r="A13" s="61">
        <f>Tablo!AJ73</f>
        <v>0</v>
      </c>
      <c r="B13" s="62">
        <v>10</v>
      </c>
      <c r="E13" s="218">
        <f>Tablo!T88</f>
        <v>0</v>
      </c>
      <c r="F13" s="62" t="s">
        <v>154</v>
      </c>
    </row>
    <row r="14" spans="1:15">
      <c r="A14" s="61"/>
      <c r="E14" s="61"/>
    </row>
    <row r="15" spans="1:15">
      <c r="A15" s="61">
        <f>Tablo!D75</f>
        <v>0</v>
      </c>
      <c r="B15" s="62">
        <v>11</v>
      </c>
      <c r="E15" s="218">
        <f>Tablo!I90</f>
        <v>0</v>
      </c>
      <c r="F15" s="62" t="s">
        <v>159</v>
      </c>
    </row>
    <row r="16" spans="1:15">
      <c r="A16" s="61">
        <f>Tablo!L75</f>
        <v>0</v>
      </c>
      <c r="B16" s="62">
        <v>12</v>
      </c>
      <c r="E16" s="218">
        <f>Tablo!D90</f>
        <v>0</v>
      </c>
      <c r="F16" s="62" t="s">
        <v>154</v>
      </c>
    </row>
    <row r="17" spans="1:6">
      <c r="A17" s="61">
        <f>Tablo!T75</f>
        <v>0</v>
      </c>
      <c r="B17" s="62">
        <v>13</v>
      </c>
      <c r="E17" s="61"/>
    </row>
    <row r="18" spans="1:6">
      <c r="A18" s="61">
        <f>Tablo!AB75</f>
        <v>0</v>
      </c>
      <c r="B18" s="62">
        <v>14</v>
      </c>
      <c r="E18" s="218">
        <f>Tablo!Y90</f>
        <v>0</v>
      </c>
      <c r="F18" s="62" t="s">
        <v>160</v>
      </c>
    </row>
    <row r="19" spans="1:6">
      <c r="A19" s="61">
        <f>Tablo!AJ75</f>
        <v>0</v>
      </c>
      <c r="B19" s="62">
        <v>15</v>
      </c>
      <c r="E19" s="218">
        <f>Tablo!T90</f>
        <v>0</v>
      </c>
      <c r="F19" s="62" t="s">
        <v>154</v>
      </c>
    </row>
    <row r="20" spans="1:6">
      <c r="A20" s="61"/>
    </row>
    <row r="21" spans="1:6">
      <c r="A21" s="61">
        <f>Tablo!D77</f>
        <v>0</v>
      </c>
      <c r="B21" s="62">
        <v>16</v>
      </c>
    </row>
    <row r="22" spans="1:6">
      <c r="A22" s="61">
        <f>Tablo!L77</f>
        <v>0</v>
      </c>
      <c r="B22" s="62">
        <v>17</v>
      </c>
    </row>
    <row r="23" spans="1:6">
      <c r="A23" s="61">
        <f>Tablo!T77</f>
        <v>0</v>
      </c>
      <c r="B23" s="62">
        <v>18</v>
      </c>
    </row>
    <row r="24" spans="1:6">
      <c r="A24" s="61">
        <f>Tablo!AB77</f>
        <v>0</v>
      </c>
      <c r="B24" s="62">
        <v>19</v>
      </c>
    </row>
    <row r="25" spans="1:6">
      <c r="A25" s="61">
        <f>Tablo!AJ77</f>
        <v>0</v>
      </c>
      <c r="B25" s="62">
        <v>20</v>
      </c>
    </row>
    <row r="26" spans="1:6">
      <c r="A26" s="61"/>
    </row>
    <row r="27" spans="1:6">
      <c r="A27" s="61">
        <f>Tablo!D79</f>
        <v>0</v>
      </c>
      <c r="B27" s="62">
        <v>21</v>
      </c>
    </row>
    <row r="28" spans="1:6">
      <c r="A28" s="61">
        <f>Tablo!L79</f>
        <v>0</v>
      </c>
      <c r="B28" s="62">
        <v>22</v>
      </c>
    </row>
    <row r="29" spans="1:6">
      <c r="A29" s="61">
        <f>Tablo!T79</f>
        <v>0</v>
      </c>
      <c r="B29" s="62">
        <v>23</v>
      </c>
    </row>
    <row r="30" spans="1:6">
      <c r="A30" s="61">
        <f>Tablo!AB79</f>
        <v>0</v>
      </c>
      <c r="B30" s="62">
        <v>24</v>
      </c>
    </row>
    <row r="31" spans="1:6">
      <c r="A31" s="61">
        <f>Tablo!AJ79</f>
        <v>0</v>
      </c>
      <c r="B31" s="62">
        <v>25</v>
      </c>
    </row>
    <row r="32" spans="1:6">
      <c r="A32" s="61"/>
    </row>
    <row r="33" spans="1:2">
      <c r="A33" s="61">
        <f>Tablo!D81</f>
        <v>0</v>
      </c>
      <c r="B33" s="62">
        <v>26</v>
      </c>
    </row>
    <row r="34" spans="1:2">
      <c r="A34" s="61">
        <f>Tablo!L81</f>
        <v>0</v>
      </c>
      <c r="B34" s="62">
        <v>27</v>
      </c>
    </row>
    <row r="35" spans="1:2">
      <c r="A35" s="61">
        <f>Tablo!T81</f>
        <v>0</v>
      </c>
      <c r="B35" s="62">
        <v>28</v>
      </c>
    </row>
    <row r="36" spans="1:2">
      <c r="A36" s="61">
        <f>Tablo!AB81</f>
        <v>0</v>
      </c>
      <c r="B36" s="62">
        <v>29</v>
      </c>
    </row>
    <row r="37" spans="1:2">
      <c r="A37" s="61">
        <f>Tablo!AJ81</f>
        <v>0</v>
      </c>
      <c r="B37" s="62">
        <v>30</v>
      </c>
    </row>
    <row r="38" spans="1:2">
      <c r="A38" s="61"/>
    </row>
    <row r="39" spans="1:2">
      <c r="A39" s="61">
        <f>Tablo!D83</f>
        <v>0</v>
      </c>
      <c r="B39" s="62">
        <v>31</v>
      </c>
    </row>
    <row r="40" spans="1:2">
      <c r="A40" s="61">
        <f>Tablo!L83</f>
        <v>0</v>
      </c>
      <c r="B40" s="62">
        <v>32</v>
      </c>
    </row>
    <row r="41" spans="1:2">
      <c r="A41" s="61">
        <f>Tablo!T83</f>
        <v>0</v>
      </c>
      <c r="B41" s="62">
        <v>33</v>
      </c>
    </row>
    <row r="42" spans="1:2">
      <c r="A42" s="61">
        <f>Tablo!AB83</f>
        <v>0</v>
      </c>
      <c r="B42" s="62">
        <v>34</v>
      </c>
    </row>
    <row r="43" spans="1:2">
      <c r="A43" s="61">
        <f>Tablo!AJ83</f>
        <v>0</v>
      </c>
      <c r="B43" s="62">
        <v>35</v>
      </c>
    </row>
  </sheetData>
  <mergeCells count="4">
    <mergeCell ref="I1:O1"/>
    <mergeCell ref="I3:O3"/>
    <mergeCell ref="I5:O5"/>
    <mergeCell ref="I7:O9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>
      <selection activeCell="C8" sqref="C8"/>
    </sheetView>
  </sheetViews>
  <sheetFormatPr baseColWidth="10" defaultColWidth="10.83203125" defaultRowHeight="14"/>
  <cols>
    <col min="1" max="2" width="10.83203125" style="31"/>
    <col min="3" max="3" width="15.5" style="31" bestFit="1" customWidth="1"/>
    <col min="4" max="16384" width="10.83203125" style="31"/>
  </cols>
  <sheetData>
    <row r="1" spans="1:11" ht="28" customHeight="1">
      <c r="A1" s="410">
        <f>Tablo!M6</f>
        <v>0</v>
      </c>
      <c r="B1" s="410"/>
      <c r="C1" s="410"/>
      <c r="D1" s="30"/>
      <c r="E1" s="30"/>
      <c r="F1" s="412">
        <f>Tablo!M7</f>
        <v>0</v>
      </c>
      <c r="G1" s="412"/>
      <c r="H1" s="412"/>
      <c r="I1" s="412"/>
      <c r="J1" s="412"/>
      <c r="K1" s="412"/>
    </row>
    <row r="2" spans="1:11" ht="26">
      <c r="A2" s="30"/>
      <c r="B2" s="30"/>
      <c r="C2" s="30"/>
      <c r="D2" s="30"/>
      <c r="E2" s="30"/>
      <c r="F2" s="45"/>
      <c r="G2" s="45"/>
      <c r="H2" s="45"/>
      <c r="I2" s="45"/>
      <c r="J2" s="30"/>
      <c r="K2" s="30"/>
    </row>
    <row r="3" spans="1:11" ht="24" customHeight="1">
      <c r="A3" s="409" t="s">
        <v>27</v>
      </c>
      <c r="B3" s="409"/>
      <c r="C3" s="40">
        <f>Tablo!M12</f>
        <v>0</v>
      </c>
      <c r="D3" s="30"/>
      <c r="E3" s="30"/>
      <c r="F3" s="413">
        <f>Tablo!M8</f>
        <v>0</v>
      </c>
      <c r="G3" s="413"/>
      <c r="H3" s="413"/>
      <c r="I3" s="413"/>
      <c r="J3" s="413"/>
      <c r="K3" s="413"/>
    </row>
    <row r="4" spans="1:11" ht="24" customHeight="1">
      <c r="A4" s="30"/>
      <c r="B4" s="30"/>
      <c r="C4" s="30"/>
      <c r="D4" s="30"/>
      <c r="E4" s="30"/>
      <c r="F4" s="32"/>
      <c r="G4" s="32"/>
      <c r="H4" s="32"/>
      <c r="I4" s="32"/>
      <c r="J4" s="30"/>
      <c r="K4" s="30"/>
    </row>
    <row r="5" spans="1:11" ht="32" customHeight="1">
      <c r="A5" s="409" t="s">
        <v>82</v>
      </c>
      <c r="B5" s="409"/>
      <c r="C5" s="411">
        <f>vzorce!B41</f>
        <v>0</v>
      </c>
      <c r="D5" s="411"/>
      <c r="E5" s="411"/>
      <c r="F5" s="44"/>
      <c r="G5" s="30"/>
      <c r="H5" s="34" t="s">
        <v>83</v>
      </c>
      <c r="I5" s="35"/>
      <c r="J5" s="30"/>
      <c r="K5" s="30"/>
    </row>
    <row r="6" spans="1:11" ht="32" customHeight="1">
      <c r="A6" s="409" t="s">
        <v>79</v>
      </c>
      <c r="B6" s="409"/>
      <c r="C6" s="411">
        <f>vzorce!D39</f>
        <v>0</v>
      </c>
      <c r="D6" s="411"/>
      <c r="E6" s="411"/>
      <c r="F6" s="411"/>
      <c r="G6" s="30"/>
      <c r="H6" s="30"/>
      <c r="I6" s="30"/>
      <c r="J6" s="30"/>
      <c r="K6" s="30"/>
    </row>
    <row r="7" spans="1:11" ht="32" customHeight="1">
      <c r="A7" s="409" t="s">
        <v>88</v>
      </c>
      <c r="B7" s="409"/>
      <c r="C7" s="36"/>
      <c r="D7" s="30"/>
      <c r="E7" s="30"/>
      <c r="F7" s="30"/>
      <c r="G7" s="30"/>
      <c r="H7" s="30"/>
      <c r="I7" s="30"/>
      <c r="J7" s="30"/>
      <c r="K7" s="30"/>
    </row>
    <row r="8" spans="1:11" ht="32" customHeight="1">
      <c r="A8" s="37" t="s">
        <v>86</v>
      </c>
      <c r="B8" s="37"/>
      <c r="C8" s="36"/>
      <c r="D8" s="30"/>
      <c r="E8" s="30"/>
      <c r="F8" s="30"/>
      <c r="G8" s="30"/>
      <c r="H8" s="30"/>
      <c r="I8" s="30"/>
      <c r="J8" s="30"/>
      <c r="K8" s="30"/>
    </row>
    <row r="9" spans="1:11" ht="32" customHeight="1">
      <c r="A9" s="37"/>
      <c r="B9" s="37"/>
      <c r="C9" s="37"/>
      <c r="D9" s="30"/>
      <c r="E9" s="30"/>
      <c r="F9" s="38"/>
      <c r="G9" s="38" t="s">
        <v>60</v>
      </c>
      <c r="H9" s="37"/>
      <c r="I9" s="30"/>
      <c r="J9" s="30"/>
      <c r="K9" s="30"/>
    </row>
    <row r="10" spans="1:11" ht="32" customHeight="1">
      <c r="A10" s="409" t="s">
        <v>80</v>
      </c>
      <c r="B10" s="409"/>
      <c r="C10" s="42" t="str">
        <f>IF(Tablo!P52="x","áno","nie")</f>
        <v>nie</v>
      </c>
      <c r="D10" s="30"/>
      <c r="E10" s="37"/>
      <c r="F10" s="37"/>
      <c r="G10" s="37"/>
      <c r="H10" s="46">
        <f>Tablo!AC6</f>
        <v>0</v>
      </c>
      <c r="I10" s="37"/>
      <c r="J10" s="30"/>
      <c r="K10" s="30"/>
    </row>
    <row r="11" spans="1:11" ht="32" customHeight="1">
      <c r="A11" s="409" t="s">
        <v>81</v>
      </c>
      <c r="B11" s="409"/>
      <c r="C11" s="42" t="str">
        <f>IF(C10="áno",Tablo!P63+Tablo!P64,"")</f>
        <v/>
      </c>
      <c r="D11" s="30"/>
      <c r="E11" s="30"/>
      <c r="F11" s="37"/>
      <c r="G11" s="37"/>
      <c r="H11" s="46">
        <f>Tablo!AC7</f>
        <v>0</v>
      </c>
      <c r="I11" s="30"/>
      <c r="J11" s="30"/>
      <c r="K11" s="30"/>
    </row>
    <row r="12" spans="1:11" ht="32" customHeight="1">
      <c r="A12" s="37" t="s">
        <v>84</v>
      </c>
      <c r="B12" s="30"/>
      <c r="C12" s="42" t="e">
        <f>Tablo!#REF!</f>
        <v>#REF!</v>
      </c>
      <c r="D12" s="30"/>
      <c r="E12" s="30"/>
      <c r="F12" s="30"/>
      <c r="G12" s="39"/>
      <c r="H12" s="30"/>
      <c r="I12" s="30"/>
      <c r="J12" s="30"/>
      <c r="K12" s="30"/>
    </row>
    <row r="13" spans="1:11" ht="32" customHeight="1">
      <c r="A13" s="30"/>
      <c r="B13" s="30"/>
      <c r="C13" s="41"/>
      <c r="D13" s="30"/>
      <c r="E13" s="30"/>
      <c r="F13" s="30"/>
      <c r="G13" s="38" t="s">
        <v>12</v>
      </c>
      <c r="H13" s="30"/>
      <c r="I13" s="30"/>
      <c r="J13" s="30"/>
      <c r="K13" s="30"/>
    </row>
    <row r="14" spans="1:11" ht="32" customHeight="1">
      <c r="A14" s="37" t="s">
        <v>64</v>
      </c>
      <c r="B14" s="37"/>
      <c r="C14" s="40">
        <f>Tablo!M11</f>
        <v>0</v>
      </c>
      <c r="D14" s="30"/>
      <c r="E14" s="30"/>
      <c r="F14" s="30"/>
      <c r="G14" s="37"/>
      <c r="H14" s="46">
        <f>Tablo!AC10</f>
        <v>0</v>
      </c>
      <c r="I14" s="30"/>
      <c r="J14" s="30"/>
      <c r="K14" s="30"/>
    </row>
    <row r="15" spans="1:11" ht="32" customHeight="1">
      <c r="A15" s="409" t="s">
        <v>87</v>
      </c>
      <c r="B15" s="409"/>
      <c r="C15" s="40">
        <f>Tablo!M10</f>
        <v>0</v>
      </c>
      <c r="D15" s="30"/>
      <c r="E15" s="30"/>
      <c r="F15" s="30"/>
      <c r="G15" s="30"/>
      <c r="H15" s="47">
        <f>Tablo!AC11</f>
        <v>0</v>
      </c>
      <c r="I15" s="30"/>
      <c r="J15" s="30"/>
      <c r="K15" s="30"/>
    </row>
    <row r="16" spans="1:11" ht="32" customHeight="1">
      <c r="A16" s="30"/>
      <c r="B16" s="30"/>
      <c r="C16" s="33"/>
      <c r="D16" s="30"/>
      <c r="E16" s="30"/>
      <c r="F16" s="30"/>
      <c r="G16" s="30"/>
      <c r="H16" s="46">
        <f>Tablo!AC12</f>
        <v>0</v>
      </c>
      <c r="I16" s="30"/>
      <c r="J16" s="30"/>
      <c r="K16" s="30"/>
    </row>
    <row r="17" spans="1:11" ht="32" customHeight="1">
      <c r="A17" s="41" t="s">
        <v>93</v>
      </c>
      <c r="B17" s="30"/>
      <c r="C17" s="30"/>
      <c r="D17" s="30"/>
      <c r="E17" s="30"/>
      <c r="F17" s="30"/>
      <c r="G17" s="30"/>
      <c r="H17" s="41"/>
      <c r="I17" s="30"/>
      <c r="J17" s="30"/>
      <c r="K17" s="30"/>
    </row>
    <row r="18" spans="1:11" ht="32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32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32" customHeight="1">
      <c r="A20" s="30"/>
      <c r="B20" s="30"/>
      <c r="C20" s="30"/>
      <c r="D20" s="30"/>
      <c r="E20" s="30"/>
      <c r="F20" s="37"/>
      <c r="G20" s="41" t="s">
        <v>85</v>
      </c>
      <c r="H20" s="42" t="e">
        <f>IF(OR(vyučtovanie!#REF!="áno",Tablo!N13="ano"),"UHRADENÁ","")</f>
        <v>#REF!</v>
      </c>
      <c r="I20" s="36"/>
      <c r="J20" s="30"/>
      <c r="K20" s="30"/>
    </row>
    <row r="21" spans="1:11" ht="32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6">
      <c r="A26" s="30"/>
      <c r="B26" s="30"/>
      <c r="C26" s="30"/>
      <c r="D26" s="30"/>
      <c r="E26" s="30"/>
      <c r="F26" s="38"/>
      <c r="G26" s="30"/>
      <c r="H26" s="30"/>
      <c r="I26" s="30"/>
      <c r="J26" s="30"/>
      <c r="K26" s="30"/>
    </row>
    <row r="27" spans="1:11" ht="16">
      <c r="A27" s="30"/>
      <c r="B27" s="30"/>
      <c r="C27" s="30"/>
      <c r="D27" s="30"/>
      <c r="E27" s="30"/>
      <c r="F27" s="37"/>
      <c r="G27" s="39"/>
      <c r="H27" s="30"/>
      <c r="I27" s="30"/>
      <c r="J27" s="30"/>
      <c r="K27" s="30"/>
    </row>
    <row r="28" spans="1:11" ht="16">
      <c r="A28" s="30"/>
      <c r="B28" s="30"/>
      <c r="C28" s="30"/>
      <c r="D28" s="30"/>
      <c r="E28" s="30"/>
      <c r="F28" s="30"/>
      <c r="G28" s="43"/>
      <c r="H28" s="30"/>
      <c r="I28" s="30"/>
      <c r="J28" s="30"/>
      <c r="K28" s="30"/>
    </row>
    <row r="29" spans="1:11" ht="16">
      <c r="A29" s="30"/>
      <c r="B29" s="30"/>
      <c r="C29" s="30"/>
      <c r="D29" s="30"/>
      <c r="E29" s="30"/>
      <c r="F29" s="30"/>
      <c r="G29" s="39"/>
      <c r="H29" s="30"/>
      <c r="I29" s="30"/>
      <c r="J29" s="30"/>
      <c r="K29" s="30"/>
    </row>
    <row r="30" spans="1:1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</sheetData>
  <mergeCells count="12">
    <mergeCell ref="A15:B15"/>
    <mergeCell ref="A1:C1"/>
    <mergeCell ref="A3:B3"/>
    <mergeCell ref="A11:B11"/>
    <mergeCell ref="A10:B10"/>
    <mergeCell ref="C5:E5"/>
    <mergeCell ref="A7:B7"/>
    <mergeCell ref="A6:B6"/>
    <mergeCell ref="A5:B5"/>
    <mergeCell ref="C6:F6"/>
    <mergeCell ref="F1:K1"/>
    <mergeCell ref="F3:K3"/>
  </mergeCells>
  <phoneticPr fontId="3" type="noConversion"/>
  <pageMargins left="0" right="0" top="0.35433070866141736" bottom="0.74803149606299213" header="0.31496062992125984" footer="0.31496062992125984"/>
  <pageSetup paperSize="9" scale="70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9"/>
  <sheetViews>
    <sheetView topLeftCell="A10" zoomScale="117" workbookViewId="0">
      <selection activeCell="J32" sqref="J32:L35"/>
    </sheetView>
  </sheetViews>
  <sheetFormatPr baseColWidth="10" defaultColWidth="10.6640625" defaultRowHeight="13"/>
  <cols>
    <col min="1" max="1" width="32" bestFit="1" customWidth="1"/>
    <col min="2" max="2" width="13.6640625" bestFit="1" customWidth="1"/>
    <col min="3" max="3" width="22.6640625" bestFit="1" customWidth="1"/>
    <col min="4" max="4" width="19.1640625" bestFit="1" customWidth="1"/>
    <col min="5" max="5" width="23.6640625" bestFit="1" customWidth="1"/>
    <col min="6" max="6" width="19.1640625" bestFit="1" customWidth="1"/>
    <col min="7" max="8" width="7.6640625" bestFit="1" customWidth="1"/>
    <col min="10" max="10" width="30" bestFit="1" customWidth="1"/>
    <col min="11" max="11" width="7.6640625" bestFit="1" customWidth="1"/>
    <col min="12" max="12" width="25.1640625" bestFit="1" customWidth="1"/>
  </cols>
  <sheetData>
    <row r="1" spans="1:12" ht="15">
      <c r="D1" s="5" t="s">
        <v>209</v>
      </c>
      <c r="E1" s="5" t="s">
        <v>208</v>
      </c>
      <c r="F1" s="5" t="s">
        <v>210</v>
      </c>
      <c r="G1" s="5">
        <v>0.05</v>
      </c>
      <c r="H1" s="6" t="s">
        <v>42</v>
      </c>
      <c r="J1" s="1" t="s">
        <v>28</v>
      </c>
    </row>
    <row r="2" spans="1:12" ht="15">
      <c r="A2" s="12" t="s">
        <v>22</v>
      </c>
      <c r="D2" s="23"/>
      <c r="E2" s="24"/>
      <c r="F2" s="25"/>
      <c r="G2" s="8"/>
      <c r="H2" s="8"/>
      <c r="J2">
        <f>IF(vyučtovanie!$D$14&lt;=DATEVALUE("5.2.2024"),D2,IF(AND(vyučtovanie!$D$14&gt;=DATEVALUE("5.2.2024"),vyučtovanie!$D$14&lt;=DATEVALUE("5.3.2024")),vzorce!$E2,IF(AND(vyučtovanie!$D$14&gt;=DATEVALUE("5.3.2024"),vyučtovanie!$D$14&lt;=DATEVALUE("5.4.2024")),vzorce!F2,vzorce!H2)))</f>
        <v>0</v>
      </c>
      <c r="L2">
        <f>IF(vyučtovanie!D14="",0,vzorce!J2)</f>
        <v>0</v>
      </c>
    </row>
    <row r="3" spans="1:12" ht="15">
      <c r="A3" s="9" t="s">
        <v>43</v>
      </c>
      <c r="B3" s="11">
        <v>1</v>
      </c>
      <c r="C3">
        <f>IF(Tablo!P33="X",1,0)</f>
        <v>0</v>
      </c>
      <c r="D3" s="26">
        <v>52.9</v>
      </c>
      <c r="E3" s="27">
        <v>59.9</v>
      </c>
      <c r="F3" s="128">
        <v>67.900000000000006</v>
      </c>
      <c r="G3" s="8"/>
      <c r="H3" s="8">
        <v>76</v>
      </c>
      <c r="J3">
        <f>IF(vyučtovanie!$D$14&lt;=DATEVALUE("5.2.2024"),D3,IF(AND(vyučtovanie!$D$14&gt;=DATEVALUE("5.2.2024"),vyučtovanie!$D$14&lt;=DATEVALUE("5.3.2024")),vzorce!$E3,IF(AND(vyučtovanie!$D$14&gt;=DATEVALUE("5.3.2024"),vyučtovanie!$D$14&lt;=DATEVALUE("5.4.2024")),vzorce!F3,vzorce!H3)))</f>
        <v>52.9</v>
      </c>
      <c r="K3" s="11">
        <v>1</v>
      </c>
      <c r="L3" s="9" t="s">
        <v>43</v>
      </c>
    </row>
    <row r="4" spans="1:12" ht="15">
      <c r="A4" s="9" t="s">
        <v>44</v>
      </c>
      <c r="B4" s="11">
        <v>2</v>
      </c>
      <c r="C4">
        <f>IF(Tablo!T33="X",2,0)</f>
        <v>0</v>
      </c>
      <c r="D4" s="26">
        <v>55.9</v>
      </c>
      <c r="E4" s="27">
        <v>64.8</v>
      </c>
      <c r="F4" s="128">
        <v>72.900000000000006</v>
      </c>
      <c r="G4" s="8"/>
      <c r="H4" s="10">
        <v>81</v>
      </c>
      <c r="J4">
        <f>IF(vyučtovanie!$D$14&lt;=DATEVALUE("5.2.2024"),D4,IF(AND(vyučtovanie!$D$14&gt;=DATEVALUE("5.2.2024"),vyučtovanie!$D$14&lt;=DATEVALUE("5.3.2024")),vzorce!$E4,IF(AND(vyučtovanie!$D$14&gt;=DATEVALUE("5.3.2024"),vyučtovanie!$D$14&lt;=DATEVALUE("5.4.2024")),vzorce!F4,vzorce!H4)))</f>
        <v>55.9</v>
      </c>
      <c r="K4" s="11">
        <v>2</v>
      </c>
      <c r="L4" s="9" t="s">
        <v>44</v>
      </c>
    </row>
    <row r="5" spans="1:12" ht="15">
      <c r="A5" s="7" t="s">
        <v>65</v>
      </c>
      <c r="B5" s="11">
        <v>3</v>
      </c>
      <c r="C5">
        <f>IF(Tablo!P35="X",3,0)</f>
        <v>0</v>
      </c>
      <c r="D5" s="26">
        <v>75.900000000000006</v>
      </c>
      <c r="E5" s="27">
        <v>86.9</v>
      </c>
      <c r="F5" s="128">
        <v>97.7</v>
      </c>
      <c r="G5" s="8"/>
      <c r="H5" s="8">
        <v>109</v>
      </c>
      <c r="J5">
        <f>IF(vyučtovanie!$D$14&lt;=DATEVALUE("5.2.2024"),D5,IF(AND(vyučtovanie!$D$14&gt;=DATEVALUE("5.2.2024"),vyučtovanie!$D$14&lt;=DATEVALUE("5.3.2024")),vzorce!$E5,IF(AND(vyučtovanie!$D$14&gt;=DATEVALUE("5.3.2024"),vyučtovanie!$D$14&lt;=DATEVALUE("5.4.2024")),vzorce!F5,vzorce!H5)))</f>
        <v>75.900000000000006</v>
      </c>
      <c r="K5" s="11">
        <v>3</v>
      </c>
      <c r="L5" s="7" t="s">
        <v>65</v>
      </c>
    </row>
    <row r="6" spans="1:12" ht="15">
      <c r="A6" s="7" t="s">
        <v>66</v>
      </c>
      <c r="B6" s="11">
        <v>4</v>
      </c>
      <c r="C6">
        <f>IF(Tablo!T35="X",4,0)</f>
        <v>0</v>
      </c>
      <c r="D6" s="26">
        <v>86.9</v>
      </c>
      <c r="E6" s="127">
        <v>98.9</v>
      </c>
      <c r="F6" s="128">
        <v>111.9</v>
      </c>
      <c r="G6" s="8"/>
      <c r="H6" s="10">
        <v>125</v>
      </c>
      <c r="J6">
        <f>IF(vyučtovanie!$D$14&lt;=DATEVALUE("5.2.2024"),D6,IF(AND(vyučtovanie!$D$14&gt;=DATEVALUE("5.2.2024"),vyučtovanie!$D$14&lt;=DATEVALUE("5.3.2024")),vzorce!$E6,IF(AND(vyučtovanie!$D$14&gt;=DATEVALUE("5.3.2024"),vyučtovanie!$D$14&lt;=DATEVALUE("5.4.2024")),vzorce!F6,vzorce!H6)))</f>
        <v>86.9</v>
      </c>
      <c r="K6" s="11">
        <v>4</v>
      </c>
      <c r="L6" s="7" t="s">
        <v>66</v>
      </c>
    </row>
    <row r="7" spans="1:12" ht="15">
      <c r="A7" s="9" t="s">
        <v>45</v>
      </c>
      <c r="B7" s="11">
        <v>5</v>
      </c>
      <c r="C7">
        <f>IF(Tablo!P39="X",5,0)</f>
        <v>0</v>
      </c>
      <c r="D7" s="26">
        <v>75.900000000000006</v>
      </c>
      <c r="E7" s="27">
        <v>86.9</v>
      </c>
      <c r="F7" s="128">
        <v>97.7</v>
      </c>
      <c r="G7" s="8"/>
      <c r="H7" s="8">
        <v>109</v>
      </c>
      <c r="J7">
        <f>IF(vyučtovanie!$D$14&lt;=DATEVALUE("5.2.2024"),D7,IF(AND(vyučtovanie!$D$14&gt;=DATEVALUE("5.2.2024"),vyučtovanie!$D$14&lt;=DATEVALUE("5.3.2024")),vzorce!$E7,IF(AND(vyučtovanie!$D$14&gt;=DATEVALUE("5.3.2024"),vyučtovanie!$D$14&lt;=DATEVALUE("5.4.2024")),vzorce!F7,vzorce!H7)))</f>
        <v>75.900000000000006</v>
      </c>
      <c r="K7" s="11">
        <v>5</v>
      </c>
      <c r="L7" s="9" t="s">
        <v>45</v>
      </c>
    </row>
    <row r="8" spans="1:12" ht="15">
      <c r="A8" s="9" t="s">
        <v>46</v>
      </c>
      <c r="B8" s="11">
        <v>6</v>
      </c>
      <c r="C8">
        <f>IF(Tablo!T39="X",6,0)</f>
        <v>0</v>
      </c>
      <c r="D8" s="26">
        <v>86.9</v>
      </c>
      <c r="E8" s="127">
        <v>98.9</v>
      </c>
      <c r="F8" s="128">
        <v>111.9</v>
      </c>
      <c r="G8" s="8"/>
      <c r="H8" s="10">
        <v>125</v>
      </c>
      <c r="J8">
        <f>IF(vyučtovanie!$D$14&lt;=DATEVALUE("5.2.2024"),D8,IF(AND(vyučtovanie!$D$14&gt;=DATEVALUE("5.2.2024"),vyučtovanie!$D$14&lt;=DATEVALUE("5.3.2024")),vzorce!$E8,IF(AND(vyučtovanie!$D$14&gt;=DATEVALUE("5.3.2024"),vyučtovanie!$D$14&lt;=DATEVALUE("5.4.2024")),vzorce!F8,vzorce!H8)))</f>
        <v>86.9</v>
      </c>
      <c r="K8" s="11">
        <v>6</v>
      </c>
      <c r="L8" s="9" t="s">
        <v>46</v>
      </c>
    </row>
    <row r="9" spans="1:12" ht="15">
      <c r="A9" s="7" t="s">
        <v>47</v>
      </c>
      <c r="B9" s="11">
        <v>7</v>
      </c>
      <c r="C9">
        <f>IF(Tablo!P41="X",7,0)</f>
        <v>0</v>
      </c>
      <c r="D9" s="26">
        <v>96.9</v>
      </c>
      <c r="E9" s="27">
        <v>109.9</v>
      </c>
      <c r="F9" s="128">
        <v>124.9</v>
      </c>
      <c r="G9" s="8"/>
      <c r="H9" s="8">
        <v>139</v>
      </c>
      <c r="J9">
        <f>IF(vyučtovanie!$D$14&lt;=DATEVALUE("5.2.2024"),D9,IF(AND(vyučtovanie!$D$14&gt;=DATEVALUE("5.2.2024"),vyučtovanie!$D$14&lt;=DATEVALUE("5.3.2024")),vzorce!$E9,IF(AND(vyučtovanie!$D$14&gt;=DATEVALUE("5.3.2024"),vyučtovanie!$D$14&lt;=DATEVALUE("5.4.2024")),vzorce!F9,vzorce!H9)))</f>
        <v>96.9</v>
      </c>
      <c r="K9" s="11">
        <v>7</v>
      </c>
      <c r="L9" s="7" t="s">
        <v>47</v>
      </c>
    </row>
    <row r="10" spans="1:12" ht="15">
      <c r="A10" s="7" t="s">
        <v>48</v>
      </c>
      <c r="B10" s="11">
        <v>8</v>
      </c>
      <c r="C10">
        <f>IF(Tablo!T41="X",8,0)</f>
        <v>0</v>
      </c>
      <c r="D10" s="26">
        <v>109.9</v>
      </c>
      <c r="E10" s="27">
        <v>124.9</v>
      </c>
      <c r="F10" s="128">
        <v>139.9</v>
      </c>
      <c r="G10" s="8"/>
      <c r="H10" s="17">
        <v>159</v>
      </c>
      <c r="J10">
        <f>IF(vyučtovanie!$D$14&lt;=DATEVALUE("5.2.2024"),D10,IF(AND(vyučtovanie!$D$14&gt;=DATEVALUE("5.2.2024"),vyučtovanie!$D$14&lt;=DATEVALUE("5.3.2024")),vzorce!$E10,IF(AND(vyučtovanie!$D$14&gt;=DATEVALUE("5.3.2024"),vyučtovanie!$D$14&lt;=DATEVALUE("5.4.2024")),vzorce!F10,vzorce!H10)))</f>
        <v>109.9</v>
      </c>
      <c r="K10" s="11">
        <v>8</v>
      </c>
      <c r="L10" s="7" t="s">
        <v>48</v>
      </c>
    </row>
    <row r="11" spans="1:12" ht="15">
      <c r="A11" s="9" t="s">
        <v>49</v>
      </c>
      <c r="B11" s="11">
        <v>9</v>
      </c>
      <c r="C11">
        <f>IF(Tablo!P37="X",9,0)</f>
        <v>0</v>
      </c>
      <c r="D11" s="26">
        <v>82.9</v>
      </c>
      <c r="E11" s="27">
        <v>94.9</v>
      </c>
      <c r="F11" s="128">
        <v>105.9</v>
      </c>
      <c r="G11" s="8"/>
      <c r="H11" s="8">
        <v>119</v>
      </c>
      <c r="J11">
        <f>IF(vyučtovanie!$D$14&lt;=DATEVALUE("5.2.2024"),D11,IF(AND(vyučtovanie!$D$14&gt;=DATEVALUE("5.2.2024"),vyučtovanie!$D$14&lt;=DATEVALUE("5.3.2024")),vzorce!$E11,IF(AND(vyučtovanie!$D$14&gt;=DATEVALUE("5.3.2024"),vyučtovanie!$D$14&lt;=DATEVALUE("5.4.2024")),vzorce!F11,vzorce!H11)))</f>
        <v>82.9</v>
      </c>
      <c r="K11" s="11">
        <v>9</v>
      </c>
      <c r="L11" s="9" t="s">
        <v>49</v>
      </c>
    </row>
    <row r="12" spans="1:12" ht="15">
      <c r="A12" s="9" t="s">
        <v>50</v>
      </c>
      <c r="B12" s="11">
        <v>10</v>
      </c>
      <c r="C12">
        <f>IF(Tablo!T37="X",10,0)</f>
        <v>0</v>
      </c>
      <c r="D12" s="26">
        <v>94.9</v>
      </c>
      <c r="E12" s="27">
        <v>106.9</v>
      </c>
      <c r="F12" s="128">
        <v>119.9</v>
      </c>
      <c r="G12" s="8"/>
      <c r="H12" s="10">
        <v>136</v>
      </c>
      <c r="J12">
        <f>IF(vyučtovanie!$D$14&lt;=DATEVALUE("5.2.2024"),D12,IF(AND(vyučtovanie!$D$14&gt;=DATEVALUE("5.2.2024"),vyučtovanie!$D$14&lt;=DATEVALUE("5.3.2024")),vzorce!$E12,IF(AND(vyučtovanie!$D$14&gt;=DATEVALUE("5.3.2024"),vyučtovanie!$D$14&lt;=DATEVALUE("5.4.2024")),vzorce!F12,vzorce!H12)))</f>
        <v>94.9</v>
      </c>
      <c r="K12" s="11">
        <v>10</v>
      </c>
      <c r="L12" s="9" t="s">
        <v>50</v>
      </c>
    </row>
    <row r="13" spans="1:12" ht="15">
      <c r="A13" s="7" t="s">
        <v>51</v>
      </c>
      <c r="B13" s="11"/>
      <c r="D13" s="23">
        <v>1</v>
      </c>
      <c r="E13" s="27">
        <v>1.4</v>
      </c>
      <c r="F13" s="129">
        <v>1.9</v>
      </c>
      <c r="G13" s="8"/>
      <c r="H13" s="8">
        <v>2.5</v>
      </c>
      <c r="J13">
        <f>IF(vyučtovanie!$D$14&lt;=DATEVALUE("5.2.2024"),D13,IF(AND(vyučtovanie!$D$14&gt;=DATEVALUE("5.2.2024"),vyučtovanie!$D$14&lt;=DATEVALUE("5.3.2024")),vzorce!$E13,IF(AND(vyučtovanie!$D$14&gt;=DATEVALUE("5.3.2024"),vyučtovanie!$D$14&lt;=DATEVALUE("5.4.2024")),vzorce!F13,vzorce!H13)))</f>
        <v>1</v>
      </c>
      <c r="K13" s="11"/>
      <c r="L13" s="7" t="s">
        <v>51</v>
      </c>
    </row>
    <row r="14" spans="1:12" ht="15">
      <c r="A14" s="7" t="s">
        <v>52</v>
      </c>
      <c r="B14" s="11"/>
      <c r="D14" s="23">
        <v>8.9</v>
      </c>
      <c r="E14" s="27">
        <v>9.9</v>
      </c>
      <c r="F14" s="130">
        <v>9.9</v>
      </c>
      <c r="G14" s="8"/>
      <c r="H14" s="8">
        <v>14.9</v>
      </c>
      <c r="J14">
        <f>IF(vyučtovanie!$D$14&lt;=DATEVALUE("5.2.2024"),D14,IF(AND(vyučtovanie!$D$14&gt;=DATEVALUE("5.2.2024"),vyučtovanie!$D$14&lt;=DATEVALUE("5.3.2024")),vzorce!$E14,IF(AND(vyučtovanie!$D$14&gt;=DATEVALUE("5.3.2024"),vyučtovanie!$D$14&lt;=DATEVALUE("5.4.2024")),vzorce!F14,vzorce!H14)))</f>
        <v>8.9</v>
      </c>
      <c r="K14" s="11"/>
      <c r="L14" s="7" t="s">
        <v>52</v>
      </c>
    </row>
    <row r="15" spans="1:12" ht="15">
      <c r="A15" s="18" t="s">
        <v>78</v>
      </c>
      <c r="C15" s="1">
        <f>SUM(C3:C12)</f>
        <v>0</v>
      </c>
      <c r="D15" s="23">
        <v>1</v>
      </c>
      <c r="E15" s="27">
        <v>1.5</v>
      </c>
      <c r="F15" s="131">
        <v>1.5</v>
      </c>
      <c r="G15" s="8"/>
      <c r="H15" s="16">
        <v>3</v>
      </c>
      <c r="J15">
        <f>IF(vyučtovanie!$D$14&lt;=DATEVALUE("5.2.2024"),D15,IF(AND(vyučtovanie!$D$14&gt;=DATEVALUE("5.2.2024"),vyučtovanie!$D$14&lt;=DATEVALUE("5.3.2024")),vzorce!$E15,IF(AND(vyučtovanie!$D$14&gt;=DATEVALUE("5.3.2024"),vyučtovanie!$D$14&lt;=DATEVALUE("5.4.2024")),vzorce!F15,vzorce!H15)))</f>
        <v>1</v>
      </c>
      <c r="L15" s="18" t="s">
        <v>78</v>
      </c>
    </row>
    <row r="16" spans="1:12" ht="15">
      <c r="A16" s="18"/>
    </row>
    <row r="17" spans="1:14">
      <c r="A17" s="1" t="s">
        <v>54</v>
      </c>
      <c r="B17" s="13">
        <f>vyučtovanie!D14</f>
        <v>0</v>
      </c>
    </row>
    <row r="18" spans="1:14">
      <c r="A18" s="1" t="s">
        <v>26</v>
      </c>
      <c r="C18" s="1" t="s">
        <v>53</v>
      </c>
      <c r="D18">
        <f>A19+A20</f>
        <v>0</v>
      </c>
    </row>
    <row r="19" spans="1:14">
      <c r="A19">
        <f>IF(C15=1,J3,IF(AND(C15=2),J4,IF(AND(C15=3),J5,IF(AND(C15=4),J6,IF(AND(C15=5),J7,IF(AND(C15=6),J8,IF(AND(C15=7),J9,0)))))))</f>
        <v>0</v>
      </c>
    </row>
    <row r="20" spans="1:14">
      <c r="A20">
        <f>IF(C15=8,J10,IF(AND(C15=9),J11,IF(AND(C15=10),J12,0)))</f>
        <v>0</v>
      </c>
    </row>
    <row r="21" spans="1:14">
      <c r="A21" s="1" t="s">
        <v>25</v>
      </c>
      <c r="C21" s="1" t="s">
        <v>174</v>
      </c>
      <c r="D21">
        <f>A22+A23</f>
        <v>0</v>
      </c>
      <c r="M21" s="28" t="s">
        <v>101</v>
      </c>
      <c r="N21" s="28" t="s">
        <v>103</v>
      </c>
    </row>
    <row r="22" spans="1:14">
      <c r="A22">
        <f>IF(C15=1,H3,IF(AND(C15=2),H4,IF(AND(C15=3),H5,IF(AND(C15=4),H6,IF(AND(C15=5),H7,IF(AND(C15=6),H8,IF(AND(C15=7),H9,0)))))))</f>
        <v>0</v>
      </c>
      <c r="C22" s="1" t="s">
        <v>56</v>
      </c>
      <c r="D22">
        <f>IF(vyučtovanie!D19&gt;0,vyučtovanie!D19*vyučtovanie!E19,0)</f>
        <v>0</v>
      </c>
      <c r="E22">
        <v>2.5</v>
      </c>
      <c r="J22" s="11" t="s">
        <v>89</v>
      </c>
      <c r="K22" s="11"/>
      <c r="L22" s="11">
        <f>IF(L30=1,J24,IF(AND(L30=2),J25,IF(AND(L26=3),J26,IF(AND(L30=4),J27,IF(AND(L27=5),J28,0)))))</f>
        <v>0</v>
      </c>
      <c r="M22" s="11">
        <f>IF(L30=1,J4,IF(AND(L30=2),J6,IF(AND(L30=3),J12,0)))</f>
        <v>0</v>
      </c>
      <c r="N22" s="11">
        <f>IF(L30=1,H4,IF(AND(L30=2),H6,IF(AND(L30=3),H12,0)))</f>
        <v>0</v>
      </c>
    </row>
    <row r="23" spans="1:14">
      <c r="A23">
        <f>IF(C15=8,H10,IF(AND(C15=9),H11,IF(AND(C15=10),H12,0)))</f>
        <v>0</v>
      </c>
      <c r="C23" s="1" t="s">
        <v>52</v>
      </c>
      <c r="D23" s="15">
        <f>G14</f>
        <v>0</v>
      </c>
      <c r="E23">
        <f>E21*E22</f>
        <v>0</v>
      </c>
      <c r="J23" s="11"/>
      <c r="K23" s="11"/>
      <c r="L23" s="11"/>
      <c r="M23" s="11"/>
      <c r="N23" s="11"/>
    </row>
    <row r="24" spans="1:14">
      <c r="C24" s="1" t="s">
        <v>57</v>
      </c>
      <c r="D24">
        <f>IF(vyučtovanie!D22&gt;0,vyučtovanie!D22*vyučtovanie!E22,0)</f>
        <v>0</v>
      </c>
      <c r="E24" s="3"/>
      <c r="J24" s="11" t="s">
        <v>90</v>
      </c>
      <c r="K24" s="11"/>
      <c r="L24" s="11">
        <f>IF(Tablo!X33="X",1,0)</f>
        <v>0</v>
      </c>
      <c r="M24" s="11">
        <f>J4</f>
        <v>55.9</v>
      </c>
      <c r="N24" s="11"/>
    </row>
    <row r="25" spans="1:14">
      <c r="A25" s="1" t="s">
        <v>55</v>
      </c>
      <c r="B25" s="2"/>
      <c r="C25" t="s">
        <v>78</v>
      </c>
      <c r="D25">
        <f>IF(vyučtovanie!D20&gt;0,vyučtovanie!D20*vyučtovanie!E22,0)</f>
        <v>0</v>
      </c>
      <c r="J25" s="11" t="s">
        <v>91</v>
      </c>
      <c r="K25" s="11"/>
      <c r="L25" s="11">
        <f>IF(Tablo!X35="X",2,0)</f>
        <v>0</v>
      </c>
      <c r="M25" s="11">
        <f>J6</f>
        <v>86.9</v>
      </c>
      <c r="N25" s="11"/>
    </row>
    <row r="26" spans="1:14">
      <c r="A26" s="14">
        <f>IF(Tablo!AB33=1,1,0)</f>
        <v>0</v>
      </c>
      <c r="B26" s="4"/>
      <c r="J26" s="11" t="s">
        <v>92</v>
      </c>
      <c r="K26" s="11"/>
      <c r="L26" s="11">
        <f>IF(Tablo!X37="X",3,0)</f>
        <v>0</v>
      </c>
      <c r="M26" s="11">
        <f>J12</f>
        <v>94.9</v>
      </c>
      <c r="N26" s="11"/>
    </row>
    <row r="27" spans="1:14">
      <c r="A27" s="14"/>
      <c r="J27" s="11"/>
      <c r="K27" s="11"/>
      <c r="L27" s="11"/>
      <c r="M27" s="11"/>
      <c r="N27" s="11"/>
    </row>
    <row r="28" spans="1:14">
      <c r="A28" s="14"/>
      <c r="J28" s="11"/>
      <c r="K28" s="11"/>
      <c r="L28" s="11"/>
      <c r="M28" s="11"/>
      <c r="N28" s="11"/>
    </row>
    <row r="29" spans="1:14">
      <c r="A29" s="14"/>
      <c r="E29" s="1" t="s">
        <v>30</v>
      </c>
      <c r="F29" s="4">
        <f>vyučtovanie!M28</f>
        <v>14.9</v>
      </c>
      <c r="J29" s="11"/>
      <c r="K29" s="11"/>
      <c r="L29" s="11"/>
      <c r="M29" s="11"/>
      <c r="N29" s="11"/>
    </row>
    <row r="30" spans="1:14">
      <c r="A30" s="14"/>
      <c r="E30" s="1" t="s">
        <v>59</v>
      </c>
      <c r="F30" s="3">
        <f>vyučtovanie!F28</f>
        <v>8.9</v>
      </c>
      <c r="J30" s="11" t="s">
        <v>5</v>
      </c>
      <c r="K30" s="11"/>
      <c r="L30" s="11">
        <f>SUM(L24:L28)</f>
        <v>0</v>
      </c>
      <c r="M30" s="11"/>
      <c r="N30" s="11"/>
    </row>
    <row r="31" spans="1:14">
      <c r="A31" s="14"/>
      <c r="E31" s="1" t="s">
        <v>29</v>
      </c>
      <c r="F31" s="4">
        <f>F29-F30</f>
        <v>6</v>
      </c>
    </row>
    <row r="32" spans="1:14">
      <c r="A32" s="14"/>
      <c r="B32" s="1"/>
      <c r="J32" s="29" t="s">
        <v>94</v>
      </c>
      <c r="K32" s="29" t="s">
        <v>99</v>
      </c>
      <c r="L32" s="29" t="s">
        <v>100</v>
      </c>
    </row>
    <row r="33" spans="1:12">
      <c r="J33" s="29" t="s">
        <v>95</v>
      </c>
      <c r="K33" s="11">
        <v>10</v>
      </c>
      <c r="L33" s="11">
        <v>15</v>
      </c>
    </row>
    <row r="34" spans="1:12">
      <c r="J34" s="29" t="s">
        <v>96</v>
      </c>
      <c r="K34" s="11">
        <v>15</v>
      </c>
      <c r="L34" s="11">
        <v>19</v>
      </c>
    </row>
    <row r="35" spans="1:12">
      <c r="B35" t="s">
        <v>41</v>
      </c>
      <c r="J35" s="29" t="s">
        <v>97</v>
      </c>
      <c r="K35" s="29" t="s">
        <v>98</v>
      </c>
      <c r="L35" s="11">
        <v>35</v>
      </c>
    </row>
    <row r="36" spans="1:12">
      <c r="A36" t="s">
        <v>40</v>
      </c>
      <c r="B36" t="str">
        <f>Tablo!AC6&amp;","&amp;" "</f>
        <v xml:space="preserve">, </v>
      </c>
      <c r="C36" t="str">
        <f>B36&amp;Tablo!AC7</f>
        <v xml:space="preserve">, </v>
      </c>
    </row>
    <row r="38" spans="1:12">
      <c r="A38" t="s">
        <v>68</v>
      </c>
      <c r="B38">
        <f>IF(C15=1,A3,IF(AND(C15=2),A4,IF(AND(C15=3),A5,IF(AND(C15=4),A6,IF(AND(C15=5),A7,IF(AND(C15=6),A8,IF(AND(C15=7),A9,0)))))))</f>
        <v>0</v>
      </c>
      <c r="D38">
        <f>IF(B38=0,B39,B38)</f>
        <v>0</v>
      </c>
    </row>
    <row r="39" spans="1:12">
      <c r="B39">
        <f>IF(C15=8,A10,IF(AND(C15=9),A11,IF(AND(C15=10),A12,0)))</f>
        <v>0</v>
      </c>
      <c r="D39">
        <f>IF(D38&gt;0,D38,L22)</f>
        <v>0</v>
      </c>
    </row>
    <row r="43" spans="1:12">
      <c r="A43" t="s">
        <v>31</v>
      </c>
    </row>
    <row r="44" spans="1:12">
      <c r="A44" s="28" t="s">
        <v>170</v>
      </c>
    </row>
    <row r="48" spans="1:12" ht="15">
      <c r="A48" s="19"/>
      <c r="B48" s="20"/>
    </row>
    <row r="49" spans="1:6" ht="15">
      <c r="A49" s="1"/>
      <c r="B49" s="21"/>
      <c r="C49" s="21"/>
      <c r="D49" s="20"/>
      <c r="E49" s="19"/>
      <c r="F49" s="22"/>
    </row>
    <row r="50" spans="1:6" ht="15">
      <c r="A50" s="1"/>
      <c r="B50" s="21"/>
      <c r="C50" s="21"/>
      <c r="D50" s="1"/>
      <c r="E50" s="19"/>
      <c r="F50" s="22"/>
    </row>
    <row r="51" spans="1:6" ht="15">
      <c r="A51" s="1"/>
      <c r="B51" s="21"/>
      <c r="C51" s="21"/>
      <c r="D51" s="1"/>
      <c r="E51" s="19"/>
      <c r="F51" s="22"/>
    </row>
    <row r="52" spans="1:6" ht="15">
      <c r="A52" s="1"/>
      <c r="B52" s="21"/>
      <c r="C52" s="21"/>
      <c r="D52" s="1"/>
      <c r="E52" s="19"/>
      <c r="F52" s="22"/>
    </row>
    <row r="53" spans="1:6" ht="15">
      <c r="A53" s="1"/>
      <c r="B53" s="21"/>
      <c r="C53" s="21"/>
      <c r="D53" s="1"/>
      <c r="E53" s="19"/>
      <c r="F53" s="22"/>
    </row>
    <row r="54" spans="1:6" ht="15">
      <c r="A54" s="1"/>
      <c r="B54" s="21"/>
      <c r="C54" s="21"/>
      <c r="D54" s="1"/>
      <c r="E54" s="19"/>
      <c r="F54" s="22"/>
    </row>
    <row r="55" spans="1:6" ht="15">
      <c r="A55" s="1"/>
      <c r="B55" s="21"/>
      <c r="C55" s="21"/>
      <c r="D55" s="1"/>
      <c r="E55" s="19"/>
      <c r="F55" s="22"/>
    </row>
    <row r="56" spans="1:6" ht="15">
      <c r="A56" s="1"/>
      <c r="B56" s="21"/>
      <c r="C56" s="21"/>
      <c r="D56" s="1"/>
      <c r="E56" s="19"/>
      <c r="F56" s="22"/>
    </row>
    <row r="57" spans="1:6" ht="15">
      <c r="A57" s="1"/>
      <c r="B57" s="21"/>
      <c r="C57" s="21"/>
      <c r="D57" s="1"/>
      <c r="E57" s="19"/>
      <c r="F57" s="22"/>
    </row>
    <row r="58" spans="1:6" ht="15">
      <c r="A58" s="1"/>
      <c r="B58" s="21"/>
      <c r="C58" s="21"/>
      <c r="D58" s="1"/>
      <c r="E58" s="19"/>
      <c r="F58" s="22"/>
    </row>
    <row r="59" spans="1:6" ht="15">
      <c r="A59" s="1"/>
      <c r="B59" s="21"/>
      <c r="C59" s="21"/>
      <c r="D59" s="1"/>
      <c r="E59" s="19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Tablo</vt:lpstr>
      <vt:lpstr>vyučtovanie</vt:lpstr>
      <vt:lpstr>MZ</vt:lpstr>
      <vt:lpstr>Zlozka</vt:lpstr>
      <vt:lpstr>vzorce</vt:lpstr>
      <vt:lpstr>Tablo!Oblasť_tlače</vt:lpstr>
      <vt:lpstr>vyučtovanie!Oblasť_tlače</vt:lpstr>
      <vt:lpstr>Zlozka!Oblasť_tlače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Fucela</dc:creator>
  <cp:lastModifiedBy>Michaela Gajňáková</cp:lastModifiedBy>
  <cp:lastPrinted>2022-01-05T11:47:59Z</cp:lastPrinted>
  <dcterms:created xsi:type="dcterms:W3CDTF">2008-08-12T06:04:12Z</dcterms:created>
  <dcterms:modified xsi:type="dcterms:W3CDTF">2024-01-16T12:23:06Z</dcterms:modified>
</cp:coreProperties>
</file>