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C:\Users\noemi.klegova\Downloads\"/>
    </mc:Choice>
  </mc:AlternateContent>
  <xr:revisionPtr revIDLastSave="0" documentId="13_ncr:1_{9FA1FDFA-B8A2-450E-B98D-0C3F60C52166}" xr6:coauthVersionLast="47" xr6:coauthVersionMax="47" xr10:uidLastSave="{00000000-0000-0000-0000-000000000000}"/>
  <workbookProtection workbookAlgorithmName="SHA-512" workbookHashValue="/BpijgtQx7H3Zm06oMnkynVhZyffe6z+wVfT0jP3JDkKqewo+jSaJjavifoxlJ3bgSvo7Fx/A/EjqUGFomTEBw==" workbookSaltValue="btTtyS6lGgGd4s9Y+8c9+A==" workbookSpinCount="100000" lockStructure="1"/>
  <bookViews>
    <workbookView xWindow="-120" yWindow="-120" windowWidth="29040" windowHeight="15840" xr2:uid="{00000000-000D-0000-FFFF-FFFF00000000}"/>
  </bookViews>
  <sheets>
    <sheet name="OBJEDNÁVKA" sheetId="1" r:id="rId1"/>
    <sheet name="VYÚČTOVANIE" sheetId="2" state="hidden" r:id="rId2"/>
    <sheet name="položky" sheetId="3" state="hidden" r:id="rId3"/>
    <sheet name="Hárok1" sheetId="5" r:id="rId4"/>
    <sheet name="Hárok2" sheetId="4" r:id="rId5"/>
  </sheets>
  <definedNames>
    <definedName name="_xlnm.Print_Area" localSheetId="0">OBJEDNÁVKA!$B$1:$N$80</definedName>
    <definedName name="_xlnm.Print_Area" localSheetId="1">VYÚČTOVANIE!$A$1:$N$57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5" i="2" l="1"/>
  <c r="U55" i="2"/>
  <c r="T55" i="2"/>
  <c r="S55" i="2"/>
  <c r="R55" i="2"/>
  <c r="V54" i="2"/>
  <c r="U54" i="2"/>
  <c r="T54" i="2"/>
  <c r="S54" i="2"/>
  <c r="R54" i="2"/>
  <c r="V53" i="2"/>
  <c r="U53" i="2"/>
  <c r="T53" i="2"/>
  <c r="S53" i="2"/>
  <c r="R53" i="2"/>
  <c r="V52" i="2"/>
  <c r="U52" i="2"/>
  <c r="T52" i="2"/>
  <c r="S52" i="2"/>
  <c r="R52" i="2"/>
  <c r="V51" i="2"/>
  <c r="U51" i="2"/>
  <c r="T51" i="2"/>
  <c r="S51" i="2"/>
  <c r="R51" i="2"/>
  <c r="V50" i="2"/>
  <c r="U50" i="2"/>
  <c r="T50" i="2"/>
  <c r="S50" i="2"/>
  <c r="R50" i="2"/>
  <c r="V49" i="2"/>
  <c r="U49" i="2"/>
  <c r="T49" i="2"/>
  <c r="S49" i="2"/>
  <c r="R49" i="2"/>
  <c r="V48" i="2"/>
  <c r="U48" i="2"/>
  <c r="T48" i="2"/>
  <c r="S48" i="2"/>
  <c r="R48" i="2"/>
  <c r="V47" i="2"/>
  <c r="U47" i="2"/>
  <c r="T47" i="2"/>
  <c r="S47" i="2"/>
  <c r="R47" i="2"/>
  <c r="V26" i="2"/>
  <c r="U26" i="2"/>
  <c r="T26" i="2"/>
  <c r="S26" i="2"/>
  <c r="R26" i="2"/>
  <c r="V25" i="2"/>
  <c r="U25" i="2"/>
  <c r="T25" i="2"/>
  <c r="S25" i="2"/>
  <c r="R25" i="2"/>
  <c r="V24" i="2"/>
  <c r="U24" i="2"/>
  <c r="T24" i="2"/>
  <c r="S24" i="2"/>
  <c r="R24" i="2"/>
  <c r="V23" i="2"/>
  <c r="U23" i="2"/>
  <c r="T23" i="2"/>
  <c r="S23" i="2"/>
  <c r="R23" i="2"/>
  <c r="V22" i="2"/>
  <c r="U22" i="2"/>
  <c r="T22" i="2"/>
  <c r="S22" i="2"/>
  <c r="R22" i="2"/>
  <c r="V21" i="2"/>
  <c r="U21" i="2"/>
  <c r="T21" i="2"/>
  <c r="S21" i="2"/>
  <c r="R21" i="2"/>
  <c r="J13" i="2"/>
  <c r="J14" i="2"/>
  <c r="J15" i="2"/>
  <c r="J16" i="2"/>
  <c r="J17" i="2"/>
  <c r="J18" i="2"/>
  <c r="J19" i="2"/>
  <c r="J20" i="2"/>
  <c r="J22" i="2"/>
  <c r="J21" i="2"/>
  <c r="J24" i="2"/>
  <c r="J25" i="2"/>
  <c r="J26" i="2"/>
  <c r="J27" i="2"/>
  <c r="J29" i="2"/>
  <c r="J30" i="2"/>
  <c r="J31" i="2"/>
  <c r="J32" i="2"/>
  <c r="F12" i="2"/>
  <c r="J12" i="2"/>
  <c r="F34" i="2"/>
  <c r="F35" i="2"/>
  <c r="J35" i="2"/>
  <c r="F36" i="2"/>
  <c r="J36" i="2"/>
  <c r="J23" i="2"/>
  <c r="J28" i="2"/>
  <c r="J33" i="2"/>
  <c r="J34" i="2"/>
  <c r="J37" i="2"/>
  <c r="J38" i="2"/>
  <c r="J39" i="2"/>
  <c r="J40" i="2"/>
  <c r="D32" i="2"/>
  <c r="D30" i="2"/>
  <c r="D27" i="2"/>
  <c r="D25" i="2"/>
  <c r="D22" i="2"/>
  <c r="D20" i="2"/>
  <c r="C33" i="2"/>
  <c r="C28" i="2"/>
  <c r="C23" i="2"/>
  <c r="C18" i="2"/>
  <c r="D17" i="2"/>
  <c r="D16" i="2"/>
  <c r="D14" i="2"/>
  <c r="C12" i="2"/>
  <c r="C11" i="2"/>
  <c r="D7" i="2"/>
  <c r="D6" i="2"/>
  <c r="B5" i="2"/>
  <c r="B4" i="2"/>
  <c r="B3" i="2"/>
  <c r="B2" i="2"/>
  <c r="J42" i="2"/>
  <c r="L40" i="2"/>
</calcChain>
</file>

<file path=xl/sharedStrings.xml><?xml version="1.0" encoding="utf-8"?>
<sst xmlns="http://schemas.openxmlformats.org/spreadsheetml/2006/main" count="273" uniqueCount="185">
  <si>
    <t>O B J E D N Á V K O V Ý    F O R M U L Á R   -   P O H Á R E</t>
  </si>
  <si>
    <t>Ametist</t>
  </si>
  <si>
    <t>Brandy</t>
  </si>
  <si>
    <t>Concord</t>
  </si>
  <si>
    <t>Esprit</t>
  </si>
  <si>
    <t>Fidji</t>
  </si>
  <si>
    <t>Grenada</t>
  </si>
  <si>
    <t>Juliano</t>
  </si>
  <si>
    <t>Krígeľ</t>
  </si>
  <si>
    <t>Lagúna</t>
  </si>
  <si>
    <t>Martini</t>
  </si>
  <si>
    <t>1. riadok</t>
  </si>
  <si>
    <t>2. riadok</t>
  </si>
  <si>
    <t>3. riadok</t>
  </si>
  <si>
    <t>Menný zoznam</t>
  </si>
  <si>
    <t>4. riadok</t>
  </si>
  <si>
    <t>5. riadok</t>
  </si>
  <si>
    <t>Obrázok</t>
  </si>
  <si>
    <t>Opačná strana</t>
  </si>
  <si>
    <t>Keramický džbán</t>
  </si>
  <si>
    <t>Poznámky</t>
  </si>
  <si>
    <t>VYPLNENÝ FORMULÁR ODOŠLITE NA E-MAIL: info@maturitne-oznamko.sk</t>
  </si>
  <si>
    <t>Prijatú objednávku Vám potvrdíme a budem Vás informovať o platbe zálohy a ďalších krokoch</t>
  </si>
  <si>
    <t>do 30.6.</t>
  </si>
  <si>
    <t>do 30.9.</t>
  </si>
  <si>
    <t>do 31.10.</t>
  </si>
  <si>
    <t>GRAVÍROVANIE POHÁROV</t>
  </si>
  <si>
    <t>POHÁRE</t>
  </si>
  <si>
    <t>The Day, s.r.o.</t>
  </si>
  <si>
    <t>Acapulco</t>
  </si>
  <si>
    <t>Dátum stužkovej</t>
  </si>
  <si>
    <t>pohare@maturitne-oznamko.sk</t>
  </si>
  <si>
    <t>Dátum vystavenia</t>
  </si>
  <si>
    <t>ZĽAVA z gravírovania</t>
  </si>
  <si>
    <t>Esprit s menom na DOZVUKY</t>
  </si>
  <si>
    <t>POLOŽKA</t>
  </si>
  <si>
    <t>POČET KS</t>
  </si>
  <si>
    <t>CENA /ks</t>
  </si>
  <si>
    <t>CENA SPOLU</t>
  </si>
  <si>
    <t>UŠETRILI STE</t>
  </si>
  <si>
    <t>POHÁR</t>
  </si>
  <si>
    <t xml:space="preserve">Font č. </t>
  </si>
  <si>
    <t>-</t>
  </si>
  <si>
    <t>Gravírovanie obrázok</t>
  </si>
  <si>
    <t>Gravírovanie opačná strana</t>
  </si>
  <si>
    <t>ČAŠA</t>
  </si>
  <si>
    <t>1 riadok</t>
  </si>
  <si>
    <t>2 riadky</t>
  </si>
  <si>
    <t>VÁZA</t>
  </si>
  <si>
    <t>3 riadky</t>
  </si>
  <si>
    <t>Gravírovanie hlavný text</t>
  </si>
  <si>
    <t>1 riadok - opačná strana</t>
  </si>
  <si>
    <t>Gravírovanie meno</t>
  </si>
  <si>
    <t>2 riadky - opačná strana</t>
  </si>
  <si>
    <t>Vlastný obrázok - príprava</t>
  </si>
  <si>
    <t>Iný poplatok:</t>
  </si>
  <si>
    <t>SWAROVSKI</t>
  </si>
  <si>
    <t>SPOLU</t>
  </si>
  <si>
    <t>ZÁLOHA</t>
  </si>
  <si>
    <t>Rozdiel k úhrade V HOTOVOSTI</t>
  </si>
  <si>
    <t>SW 4 (iba kryštáľ)</t>
  </si>
  <si>
    <t>PIESKOVANIE</t>
  </si>
  <si>
    <t>Vzor 1</t>
  </si>
  <si>
    <t>Svojim podpisom potvrdzujem, že sme si všetko poriadne skontrolovali a že všetky dodané veci boli</t>
  </si>
  <si>
    <t>v súlade s našou objednávkou, zaslaným vyúčtovaním a sú v poriadku.</t>
  </si>
  <si>
    <t>ČAŠE</t>
  </si>
  <si>
    <t>Cyntia</t>
  </si>
  <si>
    <t>Dátum odovzdania:</t>
  </si>
  <si>
    <t>Podpis:</t>
  </si>
  <si>
    <t>Rubín</t>
  </si>
  <si>
    <t>Zafír</t>
  </si>
  <si>
    <t>4 riadky</t>
  </si>
  <si>
    <t>5 riadkov</t>
  </si>
  <si>
    <t>Meno</t>
  </si>
  <si>
    <t>Obrázok SW s kryštáľom</t>
  </si>
  <si>
    <t>Afrodita</t>
  </si>
  <si>
    <t>Izabel</t>
  </si>
  <si>
    <t>GRAVÍROVANIE NA VÁZU</t>
  </si>
  <si>
    <t>Hlavný text</t>
  </si>
  <si>
    <t>DŽBÁN</t>
  </si>
  <si>
    <t>OSTATNÉ</t>
  </si>
  <si>
    <t>Whisky</t>
  </si>
  <si>
    <t>Font / Typ písma</t>
  </si>
  <si>
    <r>
      <t xml:space="preserve">Kód triedy </t>
    </r>
    <r>
      <rPr>
        <sz val="9"/>
        <color theme="1"/>
        <rFont val="Calibri (Text)_x0000_"/>
        <charset val="238"/>
      </rPr>
      <t>(mesto-škola-trieda)</t>
    </r>
  </si>
  <si>
    <t>Meno a priezvisko</t>
  </si>
  <si>
    <t>Tel. číslo</t>
  </si>
  <si>
    <t>e-mail</t>
  </si>
  <si>
    <t>Dátum objednania</t>
  </si>
  <si>
    <r>
      <t xml:space="preserve">Adresa domov </t>
    </r>
    <r>
      <rPr>
        <sz val="11"/>
        <color theme="1"/>
        <rFont val="Calibri"/>
        <family val="2"/>
        <scheme val="minor"/>
      </rPr>
      <t>(ulica,č.domu,PSČ,mesto)</t>
    </r>
  </si>
  <si>
    <r>
      <t xml:space="preserve">Adresa školy </t>
    </r>
    <r>
      <rPr>
        <sz val="11"/>
        <color theme="1"/>
        <rFont val="Calibri"/>
        <family val="2"/>
        <scheme val="minor"/>
      </rPr>
      <t>(ulica,č.doma,PSČ,mesto)</t>
    </r>
  </si>
  <si>
    <t>SW 1 s kryštáľom</t>
  </si>
  <si>
    <t>SW 2 s kryštáľom</t>
  </si>
  <si>
    <t>SW 3 s kryštáľom</t>
  </si>
  <si>
    <t>Dína</t>
  </si>
  <si>
    <t>objednávka do 180€</t>
  </si>
  <si>
    <t>objednávka nad 180€</t>
  </si>
  <si>
    <t>ukážka</t>
  </si>
  <si>
    <t>aktuálna ponuka</t>
  </si>
  <si>
    <t>Počet ks</t>
  </si>
  <si>
    <r>
      <t xml:space="preserve">Opačná strana </t>
    </r>
    <r>
      <rPr>
        <sz val="9"/>
        <color theme="1"/>
        <rFont val="Calibri (Text)_x0000_"/>
        <charset val="238"/>
      </rPr>
      <t>1. riadok</t>
    </r>
  </si>
  <si>
    <t>ponuka</t>
  </si>
  <si>
    <r>
      <t xml:space="preserve">Opačná strana </t>
    </r>
    <r>
      <rPr>
        <sz val="9"/>
        <color theme="1"/>
        <rFont val="Calibri"/>
        <family val="2"/>
        <scheme val="minor"/>
      </rPr>
      <t>2</t>
    </r>
    <r>
      <rPr>
        <sz val="9"/>
        <color theme="1"/>
        <rFont val="Calibri (Text)_x0000_"/>
        <charset val="238"/>
      </rPr>
      <t>. riadok</t>
    </r>
  </si>
  <si>
    <t>Grafika SWAROVSKI s kryštálom</t>
  </si>
  <si>
    <t>1-stužka</t>
  </si>
  <si>
    <t>2-stužka</t>
  </si>
  <si>
    <t>3-hviezda</t>
  </si>
  <si>
    <t>4-sova</t>
  </si>
  <si>
    <t>5-kniha</t>
  </si>
  <si>
    <t>6-atrament</t>
  </si>
  <si>
    <t>7-knihy</t>
  </si>
  <si>
    <t>8-zub</t>
  </si>
  <si>
    <t>9-fonendoskop</t>
  </si>
  <si>
    <t>10-bicykel</t>
  </si>
  <si>
    <t>11-štvorlístok</t>
  </si>
  <si>
    <t>12-paleta</t>
  </si>
  <si>
    <t>13-žiarovka</t>
  </si>
  <si>
    <t>14-lopty</t>
  </si>
  <si>
    <t>15-prilba</t>
  </si>
  <si>
    <t>16-chemik</t>
  </si>
  <si>
    <t>17-kľúče</t>
  </si>
  <si>
    <t>18-ozubené kolo</t>
  </si>
  <si>
    <t>19-srdce</t>
  </si>
  <si>
    <t>20-tlkot</t>
  </si>
  <si>
    <t>21-vlnka</t>
  </si>
  <si>
    <t>22-stužka</t>
  </si>
  <si>
    <t>23-ornament</t>
  </si>
  <si>
    <t>24-parohy</t>
  </si>
  <si>
    <t>25-hory</t>
  </si>
  <si>
    <t>26-BigBen</t>
  </si>
  <si>
    <t>27-Eifelovka</t>
  </si>
  <si>
    <t>28-svet</t>
  </si>
  <si>
    <t>29-kompas</t>
  </si>
  <si>
    <t>30-pery</t>
  </si>
  <si>
    <t>31-mustache</t>
  </si>
  <si>
    <t>32-koruna</t>
  </si>
  <si>
    <t>33-pes</t>
  </si>
  <si>
    <t>34-balón</t>
  </si>
  <si>
    <t>35-čašník</t>
  </si>
  <si>
    <t>Pieskovanie podstavca</t>
  </si>
  <si>
    <r>
      <t xml:space="preserve">napr.: </t>
    </r>
    <r>
      <rPr>
        <b/>
        <sz val="10"/>
        <color theme="1"/>
        <rFont val="Calibri"/>
        <family val="2"/>
        <scheme val="minor"/>
      </rPr>
      <t>krstné meno, prezývka</t>
    </r>
    <r>
      <rPr>
        <sz val="10"/>
        <color theme="1"/>
        <rFont val="Calibri"/>
        <family val="2"/>
        <scheme val="minor"/>
      </rPr>
      <t xml:space="preserve"> (meno s priezviskom negravírujeme)</t>
    </r>
  </si>
  <si>
    <r>
      <t xml:space="preserve">napr.: </t>
    </r>
    <r>
      <rPr>
        <b/>
        <sz val="10"/>
        <color theme="1"/>
        <rFont val="Calibri"/>
        <family val="2"/>
        <scheme val="minor"/>
      </rPr>
      <t>4.A, Oktáva, 5.C</t>
    </r>
    <r>
      <rPr>
        <sz val="10"/>
        <color theme="1"/>
        <rFont val="Calibri"/>
        <family val="2"/>
        <scheme val="minor"/>
      </rPr>
      <t>, ...</t>
    </r>
  </si>
  <si>
    <r>
      <t xml:space="preserve">napr.: </t>
    </r>
    <r>
      <rPr>
        <b/>
        <sz val="10"/>
        <color theme="1"/>
        <rFont val="Calibri"/>
        <family val="2"/>
        <scheme val="minor"/>
      </rPr>
      <t>názov školy, obrázok</t>
    </r>
    <r>
      <rPr>
        <sz val="10"/>
        <color theme="1"/>
        <rFont val="Calibri"/>
        <family val="2"/>
        <scheme val="minor"/>
      </rPr>
      <t>, ...</t>
    </r>
  </si>
  <si>
    <t>Zoznam mien</t>
  </si>
  <si>
    <t>V prípade záujmu o viac typov pohárov, prosím vyplniť ďalší objednávkový formulár</t>
  </si>
  <si>
    <t>Kontaktné údaje</t>
  </si>
  <si>
    <t>VYPLNENÝ FORMULÁR ODOŠLITE NA E-MAIL:      info@maturitne-oznamko.sk</t>
  </si>
  <si>
    <t>Všetky kontaktné údaje sú povinné</t>
  </si>
  <si>
    <t xml:space="preserve">Gravírovanie grafika </t>
  </si>
  <si>
    <t>l i l y</t>
  </si>
  <si>
    <t>Pivo</t>
  </si>
  <si>
    <t>vlastný</t>
  </si>
  <si>
    <t>Esprit s menom na Dozvuky</t>
  </si>
  <si>
    <t>AKCIA pieskovaná Lagúna</t>
  </si>
  <si>
    <t>AKCIA pieskované Juliano</t>
  </si>
  <si>
    <t>AKCIA pieskovaný Concord</t>
  </si>
  <si>
    <t>AKCIA pieskovaný Fidji</t>
  </si>
  <si>
    <t>výber fontov</t>
  </si>
  <si>
    <t>0910 959 429 alebo 0903 259 256</t>
  </si>
  <si>
    <t xml:space="preserve">Doprava </t>
  </si>
  <si>
    <t>do 30.4.</t>
  </si>
  <si>
    <t>do 30.8.</t>
  </si>
  <si>
    <t>od 1.11.</t>
  </si>
  <si>
    <t>GRAVÍROVANIE NA POHÁRE</t>
  </si>
  <si>
    <t>+ 1 €</t>
  </si>
  <si>
    <t>GRAVÍROVANIE NA ČAŠE</t>
  </si>
  <si>
    <t>Doprava</t>
  </si>
  <si>
    <t>Zaokrúhlenie</t>
  </si>
  <si>
    <r>
      <t xml:space="preserve">na IBAN: </t>
    </r>
    <r>
      <rPr>
        <b/>
        <sz val="11"/>
        <color theme="1"/>
        <rFont val="Calibri"/>
        <family val="2"/>
        <scheme val="minor"/>
      </rPr>
      <t>SK87 1100 0000 0026 2502 8846</t>
    </r>
    <r>
      <rPr>
        <sz val="11"/>
        <color theme="1"/>
        <rFont val="Calibri"/>
        <family val="2"/>
        <scheme val="minor"/>
      </rPr>
      <t>. Do poznámky uviesť KÓD TRIEDY a VS: číslo objednávky</t>
    </r>
  </si>
  <si>
    <t>Pražská 8, 831 01 Bratislava</t>
  </si>
  <si>
    <t>IČO: 50230701</t>
  </si>
  <si>
    <r>
      <rPr>
        <b/>
        <sz val="11"/>
        <color theme="1"/>
        <rFont val="Calibri"/>
        <family val="2"/>
        <scheme val="minor"/>
      </rPr>
      <t>Text</t>
    </r>
    <r>
      <rPr>
        <b/>
        <sz val="13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napr.: dátum; roky štúdia</t>
    </r>
  </si>
  <si>
    <t>Grav</t>
  </si>
  <si>
    <r>
      <t xml:space="preserve">Platbu zálohy alebo celej sumy je nutné uskutočniť </t>
    </r>
    <r>
      <rPr>
        <b/>
        <sz val="11"/>
        <color theme="1"/>
        <rFont val="Calibri"/>
        <family val="2"/>
        <scheme val="minor"/>
      </rPr>
      <t>do 7 pracovných dní</t>
    </r>
    <r>
      <rPr>
        <sz val="11"/>
        <color theme="1"/>
        <rFont val="Calibri"/>
        <family val="2"/>
        <scheme val="minor"/>
      </rPr>
      <t xml:space="preserve"> od dátumu vystavenia vyúčtovania </t>
    </r>
  </si>
  <si>
    <r>
      <rPr>
        <b/>
        <sz val="11"/>
        <color theme="1"/>
        <rFont val="Calibri"/>
        <family val="2"/>
        <scheme val="minor"/>
      </rPr>
      <t>Podstavec</t>
    </r>
    <r>
      <rPr>
        <sz val="11"/>
        <color theme="1"/>
        <rFont val="Calibri"/>
        <family val="2"/>
        <charset val="238"/>
        <scheme val="minor"/>
      </rPr>
      <t xml:space="preserve">                          </t>
    </r>
    <r>
      <rPr>
        <sz val="11"/>
        <color rgb="FF1F5663"/>
        <rFont val="Calibri (Text)_x0000_"/>
        <charset val="238"/>
      </rPr>
      <t>zvoľ vzor</t>
    </r>
  </si>
  <si>
    <t>Doobjednávka</t>
  </si>
  <si>
    <r>
      <t xml:space="preserve">napr.: </t>
    </r>
    <r>
      <rPr>
        <b/>
        <sz val="10"/>
        <color theme="1"/>
        <rFont val="Calibri"/>
        <family val="2"/>
        <scheme val="minor"/>
      </rPr>
      <t>2021-2025, 14.12.2024</t>
    </r>
    <r>
      <rPr>
        <sz val="10"/>
        <color theme="1"/>
        <rFont val="Calibri"/>
        <family val="2"/>
        <scheme val="minor"/>
      </rPr>
      <t>, ...</t>
    </r>
  </si>
  <si>
    <t>č. obj.: 24</t>
  </si>
  <si>
    <t>CENNÍK 2024</t>
  </si>
  <si>
    <t>Vzor 2 - Pieskovaný podstavec s čírym dátumom</t>
  </si>
  <si>
    <t>Vzor 3 - Pieskovaný podstavec a stopka</t>
  </si>
  <si>
    <t>Pieskovanie na čaše (rovnaké vzory)</t>
  </si>
  <si>
    <t>Meno v zozname - opačná strana</t>
  </si>
  <si>
    <t>Hlavný text s ornamentom (iba Dína)</t>
  </si>
  <si>
    <t>Zmeny v objednávke*</t>
  </si>
  <si>
    <t>*Každá zmena zo strany objednávateľa, po odsúhlasení objednávky, je spoplatnená sumou 5,00 €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</si>
</sst>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1]_-;\-* #,##0.00\ [$€-1]_-;_-* &quot;-&quot;??\ [$€-1]_-;_-@_-"/>
    <numFmt numFmtId="165" formatCode="0#,###,###,###"/>
    <numFmt numFmtId="166" formatCode="[$-41B]d\.\ mmmm\ yyyy;@"/>
    <numFmt numFmtId="167" formatCode="_-* #,##0.00\ [$€-41B]_-;\-* #,##0.00\ [$€-41B]_-;_-* &quot;-&quot;??\ [$€-41B]_-;_-@_-"/>
  </numFmts>
  <fonts count="3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(Text)_x0000_"/>
      <charset val="238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1F566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12.5"/>
      <color theme="1"/>
      <name val="Calibri"/>
      <family val="2"/>
      <charset val="238"/>
      <scheme val="minor"/>
    </font>
    <font>
      <u/>
      <sz val="12"/>
      <color rgb="FF1F5663"/>
      <name val="Calibri"/>
      <family val="2"/>
      <scheme val="minor"/>
    </font>
    <font>
      <sz val="11"/>
      <color rgb="FF1F5663"/>
      <name val="Calibri (Text)_x0000_"/>
      <charset val="238"/>
    </font>
    <font>
      <u/>
      <sz val="10"/>
      <color rgb="FF1F5663"/>
      <name val="Calibri"/>
      <family val="2"/>
      <charset val="238"/>
      <scheme val="minor"/>
    </font>
    <font>
      <sz val="12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AEEF4"/>
        <bgColor indexed="64"/>
      </patternFill>
    </fill>
    <fill>
      <patternFill patternType="solid">
        <fgColor rgb="FF92CED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7" xfId="0" applyFont="1" applyBorder="1"/>
    <xf numFmtId="0" fontId="9" fillId="0" borderId="6" xfId="0" applyFont="1" applyBorder="1"/>
    <xf numFmtId="0" fontId="9" fillId="0" borderId="8" xfId="0" applyFont="1" applyBorder="1"/>
    <xf numFmtId="0" fontId="9" fillId="0" borderId="0" xfId="0" applyFont="1"/>
    <xf numFmtId="0" fontId="9" fillId="0" borderId="9" xfId="0" applyFont="1" applyBorder="1"/>
    <xf numFmtId="0" fontId="9" fillId="0" borderId="10" xfId="0" applyFont="1" applyBorder="1"/>
    <xf numFmtId="0" fontId="9" fillId="0" borderId="0" xfId="0" applyFont="1" applyAlignment="1">
      <alignment horizontal="left"/>
    </xf>
    <xf numFmtId="0" fontId="9" fillId="0" borderId="5" xfId="0" applyFont="1" applyBorder="1"/>
    <xf numFmtId="0" fontId="9" fillId="0" borderId="12" xfId="0" applyFont="1" applyBorder="1"/>
    <xf numFmtId="0" fontId="5" fillId="3" borderId="1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4" fillId="3" borderId="0" xfId="0" applyFont="1" applyFill="1" applyAlignment="1">
      <alignment vertical="center"/>
    </xf>
    <xf numFmtId="164" fontId="5" fillId="0" borderId="13" xfId="0" applyNumberFormat="1" applyFont="1" applyBorder="1" applyAlignment="1">
      <alignment horizontal="center"/>
    </xf>
    <xf numFmtId="164" fontId="20" fillId="0" borderId="13" xfId="0" applyNumberFormat="1" applyFont="1" applyBorder="1"/>
    <xf numFmtId="0" fontId="21" fillId="0" borderId="5" xfId="0" applyFont="1" applyBorder="1"/>
    <xf numFmtId="0" fontId="20" fillId="0" borderId="0" xfId="0" applyFont="1"/>
    <xf numFmtId="164" fontId="20" fillId="0" borderId="13" xfId="0" quotePrefix="1" applyNumberFormat="1" applyFont="1" applyBorder="1" applyAlignment="1">
      <alignment horizontal="right"/>
    </xf>
    <xf numFmtId="0" fontId="5" fillId="0" borderId="0" xfId="0" applyFont="1"/>
    <xf numFmtId="164" fontId="9" fillId="0" borderId="13" xfId="0" applyNumberFormat="1" applyFont="1" applyBorder="1"/>
    <xf numFmtId="9" fontId="9" fillId="0" borderId="0" xfId="2" applyFont="1" applyBorder="1" applyAlignment="1">
      <alignment horizontal="center"/>
    </xf>
    <xf numFmtId="9" fontId="9" fillId="0" borderId="0" xfId="2" applyFont="1" applyFill="1" applyBorder="1" applyAlignment="1">
      <alignment horizontal="center"/>
    </xf>
    <xf numFmtId="0" fontId="5" fillId="0" borderId="0" xfId="0" applyFont="1" applyAlignment="1" applyProtection="1">
      <alignment vertical="center"/>
      <protection locked="0"/>
    </xf>
    <xf numFmtId="0" fontId="5" fillId="0" borderId="5" xfId="0" applyFont="1" applyBorder="1"/>
    <xf numFmtId="164" fontId="9" fillId="0" borderId="18" xfId="0" applyNumberFormat="1" applyFont="1" applyBorder="1"/>
    <xf numFmtId="0" fontId="22" fillId="0" borderId="0" xfId="0" applyFont="1"/>
    <xf numFmtId="164" fontId="23" fillId="0" borderId="13" xfId="0" applyNumberFormat="1" applyFont="1" applyBorder="1"/>
    <xf numFmtId="164" fontId="20" fillId="0" borderId="18" xfId="0" applyNumberFormat="1" applyFont="1" applyBorder="1"/>
    <xf numFmtId="164" fontId="9" fillId="0" borderId="0" xfId="0" applyNumberFormat="1" applyFont="1"/>
    <xf numFmtId="0" fontId="25" fillId="0" borderId="1" xfId="0" applyFont="1" applyBorder="1" applyAlignment="1" applyProtection="1">
      <alignment horizontal="center" vertical="center"/>
      <protection locked="0"/>
    </xf>
    <xf numFmtId="0" fontId="27" fillId="3" borderId="9" xfId="1" applyFont="1" applyFill="1" applyBorder="1" applyAlignment="1">
      <alignment vertical="center"/>
    </xf>
    <xf numFmtId="0" fontId="27" fillId="3" borderId="0" xfId="1" applyFont="1" applyFill="1" applyBorder="1" applyAlignment="1">
      <alignment vertical="center"/>
    </xf>
    <xf numFmtId="0" fontId="29" fillId="3" borderId="9" xfId="1" applyFont="1" applyFill="1" applyBorder="1" applyAlignment="1">
      <alignment vertical="center"/>
    </xf>
    <xf numFmtId="0" fontId="7" fillId="4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25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6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left" vertical="center"/>
    </xf>
    <xf numFmtId="0" fontId="25" fillId="0" borderId="1" xfId="0" applyFont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165" fontId="25" fillId="0" borderId="1" xfId="0" applyNumberFormat="1" applyFont="1" applyBorder="1" applyAlignment="1" applyProtection="1">
      <alignment horizontal="left" vertical="center"/>
      <protection locked="0"/>
    </xf>
    <xf numFmtId="0" fontId="18" fillId="3" borderId="5" xfId="0" applyFont="1" applyFill="1" applyBorder="1" applyAlignment="1">
      <alignment horizontal="left"/>
    </xf>
    <xf numFmtId="0" fontId="18" fillId="3" borderId="12" xfId="0" applyFont="1" applyFill="1" applyBorder="1" applyAlignment="1">
      <alignment horizontal="left"/>
    </xf>
    <xf numFmtId="0" fontId="0" fillId="3" borderId="12" xfId="0" applyFill="1" applyBorder="1" applyAlignment="1">
      <alignment horizontal="center" vertical="center"/>
    </xf>
    <xf numFmtId="0" fontId="24" fillId="0" borderId="3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2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16" fillId="3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7" fillId="3" borderId="0" xfId="1" applyFont="1" applyFill="1" applyBorder="1" applyAlignment="1">
      <alignment horizontal="center" vertical="center"/>
    </xf>
    <xf numFmtId="0" fontId="27" fillId="3" borderId="5" xfId="1" applyFont="1" applyFill="1" applyBorder="1" applyAlignment="1">
      <alignment horizontal="center" vertical="center"/>
    </xf>
    <xf numFmtId="14" fontId="26" fillId="0" borderId="1" xfId="0" applyNumberFormat="1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7" fontId="9" fillId="0" borderId="6" xfId="0" applyNumberFormat="1" applyFont="1" applyBorder="1" applyAlignment="1">
      <alignment horizontal="center"/>
    </xf>
    <xf numFmtId="167" fontId="12" fillId="0" borderId="6" xfId="0" applyNumberFormat="1" applyFont="1" applyBorder="1" applyAlignment="1">
      <alignment horizontal="center"/>
    </xf>
    <xf numFmtId="167" fontId="12" fillId="0" borderId="8" xfId="0" applyNumberFormat="1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167" fontId="12" fillId="0" borderId="5" xfId="0" applyNumberFormat="1" applyFont="1" applyBorder="1" applyAlignment="1">
      <alignment horizontal="center"/>
    </xf>
    <xf numFmtId="167" fontId="12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167" fontId="9" fillId="0" borderId="12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7" fontId="5" fillId="0" borderId="15" xfId="0" applyNumberFormat="1" applyFont="1" applyBorder="1" applyAlignment="1">
      <alignment horizontal="center"/>
    </xf>
    <xf numFmtId="167" fontId="12" fillId="0" borderId="15" xfId="0" applyNumberFormat="1" applyFont="1" applyBorder="1" applyAlignment="1">
      <alignment horizontal="center"/>
    </xf>
    <xf numFmtId="167" fontId="12" fillId="0" borderId="16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167" fontId="9" fillId="0" borderId="0" xfId="0" applyNumberFormat="1" applyFont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7" fontId="9" fillId="0" borderId="3" xfId="0" applyNumberFormat="1" applyFont="1" applyBorder="1" applyAlignment="1">
      <alignment horizontal="center"/>
    </xf>
    <xf numFmtId="167" fontId="12" fillId="0" borderId="3" xfId="0" applyNumberFormat="1" applyFont="1" applyBorder="1" applyAlignment="1">
      <alignment horizontal="center"/>
    </xf>
    <xf numFmtId="167" fontId="12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3" xfId="0" applyFont="1" applyBorder="1" applyAlignment="1">
      <alignment horizontal="left"/>
    </xf>
    <xf numFmtId="165" fontId="9" fillId="0" borderId="11" xfId="0" applyNumberFormat="1" applyFont="1" applyBorder="1" applyAlignment="1">
      <alignment horizontal="left"/>
    </xf>
    <xf numFmtId="165" fontId="9" fillId="0" borderId="5" xfId="0" applyNumberFormat="1" applyFont="1" applyBorder="1" applyAlignment="1">
      <alignment horizontal="left"/>
    </xf>
    <xf numFmtId="165" fontId="9" fillId="0" borderId="12" xfId="0" applyNumberFormat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3" fillId="0" borderId="5" xfId="0" applyFont="1" applyBorder="1" applyAlignment="1">
      <alignment horizontal="right"/>
    </xf>
    <xf numFmtId="9" fontId="13" fillId="0" borderId="3" xfId="0" applyNumberFormat="1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9" fillId="0" borderId="9" xfId="0" applyNumberFormat="1" applyFont="1" applyBorder="1" applyAlignment="1">
      <alignment horizontal="left"/>
    </xf>
    <xf numFmtId="165" fontId="9" fillId="0" borderId="0" xfId="0" applyNumberFormat="1" applyFont="1" applyAlignment="1">
      <alignment horizontal="left"/>
    </xf>
    <xf numFmtId="165" fontId="9" fillId="0" borderId="10" xfId="0" applyNumberFormat="1" applyFont="1" applyBorder="1" applyAlignment="1">
      <alignment horizontal="left"/>
    </xf>
    <xf numFmtId="166" fontId="12" fillId="0" borderId="0" xfId="0" applyNumberFormat="1" applyFont="1" applyAlignment="1">
      <alignment horizontal="left"/>
    </xf>
    <xf numFmtId="166" fontId="12" fillId="0" borderId="10" xfId="0" applyNumberFormat="1" applyFont="1" applyBorder="1" applyAlignment="1">
      <alignment horizontal="left"/>
    </xf>
    <xf numFmtId="0" fontId="9" fillId="0" borderId="9" xfId="1" applyFont="1" applyBorder="1" applyAlignment="1" applyProtection="1">
      <alignment horizontal="left"/>
    </xf>
    <xf numFmtId="166" fontId="9" fillId="0" borderId="5" xfId="0" applyNumberFormat="1" applyFont="1" applyBorder="1" applyAlignment="1">
      <alignment horizontal="left"/>
    </xf>
    <xf numFmtId="166" fontId="9" fillId="0" borderId="12" xfId="0" applyNumberFormat="1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6" fillId="0" borderId="1" xfId="0" applyFont="1" applyBorder="1" applyAlignment="1" applyProtection="1">
      <alignment horizontal="left" vertical="center"/>
      <protection locked="0"/>
    </xf>
    <xf numFmtId="0" fontId="30" fillId="0" borderId="1" xfId="1" applyFont="1" applyBorder="1" applyAlignment="1" applyProtection="1">
      <alignment horizontal="left" vertical="center"/>
      <protection locked="0"/>
    </xf>
    <xf numFmtId="0" fontId="30" fillId="0" borderId="1" xfId="0" applyFont="1" applyBorder="1" applyAlignment="1" applyProtection="1">
      <alignment horizontal="left" vertical="center"/>
      <protection locked="0"/>
    </xf>
  </cellXfs>
  <cellStyles count="3">
    <cellStyle name="Hypertextové prepojenie" xfId="1" builtinId="8"/>
    <cellStyle name="Normálna" xfId="0" builtinId="0"/>
    <cellStyle name="Percentá" xfId="2" builtinId="5"/>
  </cellStyles>
  <dxfs count="0"/>
  <tableStyles count="0" defaultTableStyle="TableStyleMedium2" defaultPivotStyle="PivotStyleLight16"/>
  <colors>
    <mruColors>
      <color rgb="FF1F5663"/>
      <color rgb="FFDAEEF4"/>
      <color rgb="FF143840"/>
      <color rgb="FF3692A8"/>
      <color rgb="FF92CE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63500</xdr:colOff>
      <xdr:row>47</xdr:row>
      <xdr:rowOff>7607</xdr:rowOff>
    </xdr:from>
    <xdr:to>
      <xdr:col>13</xdr:col>
      <xdr:colOff>177099</xdr:colOff>
      <xdr:row>55</xdr:row>
      <xdr:rowOff>165100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FB6AE951-EB88-584E-A406-9C326D99A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1700" y="8961107"/>
          <a:ext cx="2145599" cy="1681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turitne-oznamko.sk/index.php/pohare.html" TargetMode="External"/><Relationship Id="rId2" Type="http://schemas.openxmlformats.org/officeDocument/2006/relationships/hyperlink" Target="https://www.maturitne-oznamko.sk/index.php/pohare.html" TargetMode="External"/><Relationship Id="rId1" Type="http://schemas.openxmlformats.org/officeDocument/2006/relationships/hyperlink" Target="http://www.maturitne-oznamko.sk/index.php/fonty-na-pohare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ohare@maturitne-oznamko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O92"/>
  <sheetViews>
    <sheetView tabSelected="1" zoomScaleNormal="100" workbookViewId="0">
      <selection activeCell="E6" sqref="E6:H6"/>
    </sheetView>
  </sheetViews>
  <sheetFormatPr defaultColWidth="10.875" defaultRowHeight="15.75"/>
  <cols>
    <col min="1" max="1" width="1.875" style="1" customWidth="1"/>
    <col min="2" max="2" width="4.875" style="1" customWidth="1"/>
    <col min="3" max="4" width="12.875" style="1" customWidth="1"/>
    <col min="5" max="6" width="6.875" style="1" customWidth="1"/>
    <col min="7" max="10" width="12.875" style="1" customWidth="1"/>
    <col min="11" max="12" width="6.875" style="1" customWidth="1"/>
    <col min="13" max="13" width="12.875" style="1" customWidth="1"/>
    <col min="14" max="14" width="4.875" style="1" customWidth="1"/>
    <col min="15" max="15" width="1.875" style="1" customWidth="1"/>
    <col min="16" max="16384" width="10.875" style="1"/>
  </cols>
  <sheetData>
    <row r="1" spans="1:15" ht="9.9499999999999993" customHeight="1">
      <c r="A1" s="43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43"/>
    </row>
    <row r="2" spans="1:15" ht="19.5">
      <c r="A2" s="43"/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43"/>
    </row>
    <row r="3" spans="1:15" ht="9.9499999999999993" customHeight="1">
      <c r="A3" s="43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43"/>
    </row>
    <row r="4" spans="1:15" ht="17.100000000000001" customHeight="1">
      <c r="A4" s="43"/>
      <c r="B4" s="45"/>
      <c r="C4" s="37" t="s">
        <v>144</v>
      </c>
      <c r="D4" s="37"/>
      <c r="E4" s="38" t="s">
        <v>145</v>
      </c>
      <c r="F4" s="38"/>
      <c r="G4" s="38"/>
      <c r="H4" s="38"/>
      <c r="I4" s="38"/>
      <c r="J4" s="38"/>
      <c r="K4" s="38"/>
      <c r="L4" s="38"/>
      <c r="M4" s="38"/>
      <c r="N4" s="39"/>
      <c r="O4" s="43"/>
    </row>
    <row r="5" spans="1:15" ht="9.9499999999999993" customHeight="1">
      <c r="A5" s="43"/>
      <c r="B5" s="5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61"/>
      <c r="O5" s="43"/>
    </row>
    <row r="6" spans="1:15" ht="17.100000000000001" customHeight="1">
      <c r="A6" s="43"/>
      <c r="B6" s="59"/>
      <c r="C6" s="41" t="s">
        <v>83</v>
      </c>
      <c r="D6" s="41"/>
      <c r="E6" s="91"/>
      <c r="F6" s="91"/>
      <c r="G6" s="91"/>
      <c r="H6" s="91"/>
      <c r="I6" s="40"/>
      <c r="J6" s="89" t="s">
        <v>88</v>
      </c>
      <c r="K6" s="89"/>
      <c r="L6" s="89"/>
      <c r="M6" s="89"/>
      <c r="N6" s="61"/>
      <c r="O6" s="43"/>
    </row>
    <row r="7" spans="1:15" ht="17.100000000000001" customHeight="1">
      <c r="A7" s="43"/>
      <c r="B7" s="59"/>
      <c r="C7" s="41" t="s">
        <v>84</v>
      </c>
      <c r="D7" s="41"/>
      <c r="E7" s="42"/>
      <c r="F7" s="42"/>
      <c r="G7" s="42"/>
      <c r="H7" s="42"/>
      <c r="I7" s="40"/>
      <c r="J7" s="90"/>
      <c r="K7" s="90"/>
      <c r="L7" s="90"/>
      <c r="M7" s="90"/>
      <c r="N7" s="61"/>
      <c r="O7" s="43"/>
    </row>
    <row r="8" spans="1:15" ht="17.100000000000001" customHeight="1">
      <c r="A8" s="43"/>
      <c r="B8" s="59"/>
      <c r="C8" s="41" t="s">
        <v>85</v>
      </c>
      <c r="D8" s="41"/>
      <c r="E8" s="94"/>
      <c r="F8" s="94"/>
      <c r="G8" s="94"/>
      <c r="H8" s="94"/>
      <c r="I8" s="40"/>
      <c r="J8" s="90"/>
      <c r="K8" s="90"/>
      <c r="L8" s="90"/>
      <c r="M8" s="90"/>
      <c r="N8" s="61"/>
      <c r="O8" s="43"/>
    </row>
    <row r="9" spans="1:15" ht="17.100000000000001" customHeight="1">
      <c r="A9" s="43"/>
      <c r="B9" s="59"/>
      <c r="C9" s="41" t="s">
        <v>86</v>
      </c>
      <c r="D9" s="41"/>
      <c r="E9" s="183"/>
      <c r="F9" s="184"/>
      <c r="G9" s="184"/>
      <c r="H9" s="184"/>
      <c r="I9" s="40"/>
      <c r="J9" s="89" t="s">
        <v>89</v>
      </c>
      <c r="K9" s="89"/>
      <c r="L9" s="89"/>
      <c r="M9" s="89"/>
      <c r="N9" s="61"/>
      <c r="O9" s="43"/>
    </row>
    <row r="10" spans="1:15" ht="17.100000000000001" customHeight="1">
      <c r="A10" s="43"/>
      <c r="B10" s="59"/>
      <c r="C10" s="41" t="s">
        <v>30</v>
      </c>
      <c r="D10" s="41"/>
      <c r="E10" s="91"/>
      <c r="F10" s="91"/>
      <c r="G10" s="91"/>
      <c r="H10" s="91"/>
      <c r="I10" s="40"/>
      <c r="J10" s="90"/>
      <c r="K10" s="90"/>
      <c r="L10" s="90"/>
      <c r="M10" s="90"/>
      <c r="N10" s="61"/>
      <c r="O10" s="43"/>
    </row>
    <row r="11" spans="1:15" ht="17.100000000000001" customHeight="1">
      <c r="A11" s="43"/>
      <c r="B11" s="59"/>
      <c r="C11" s="41" t="s">
        <v>87</v>
      </c>
      <c r="D11" s="41"/>
      <c r="E11" s="182"/>
      <c r="F11" s="182"/>
      <c r="G11" s="182"/>
      <c r="H11" s="182"/>
      <c r="I11" s="40"/>
      <c r="J11" s="90"/>
      <c r="K11" s="90"/>
      <c r="L11" s="90"/>
      <c r="M11" s="90"/>
      <c r="N11" s="61"/>
      <c r="O11" s="43"/>
    </row>
    <row r="12" spans="1:15" ht="17.100000000000001" customHeight="1">
      <c r="A12" s="43"/>
      <c r="B12" s="60"/>
      <c r="C12" s="95" t="s">
        <v>146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  <c r="O12" s="43"/>
    </row>
    <row r="13" spans="1:15" ht="9.9499999999999993" customHeight="1">
      <c r="A13" s="43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43"/>
    </row>
    <row r="14" spans="1:15" ht="9.9499999999999993" customHeight="1">
      <c r="A14" s="43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3"/>
    </row>
    <row r="15" spans="1:15" s="2" customFormat="1" ht="17.100000000000001" customHeight="1">
      <c r="A15" s="43"/>
      <c r="B15" s="59"/>
      <c r="C15" s="50" t="s">
        <v>82</v>
      </c>
      <c r="D15" s="50"/>
      <c r="E15" s="74"/>
      <c r="F15" s="75"/>
      <c r="G15" s="34" t="s">
        <v>156</v>
      </c>
      <c r="H15" s="78"/>
      <c r="I15" s="78"/>
      <c r="J15" s="78"/>
      <c r="K15" s="78"/>
      <c r="L15" s="78"/>
      <c r="M15" s="78"/>
      <c r="N15" s="61"/>
      <c r="O15" s="43"/>
    </row>
    <row r="16" spans="1:15" s="2" customFormat="1" ht="10.5" customHeight="1">
      <c r="A16" s="43"/>
      <c r="B16" s="59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61"/>
      <c r="O16" s="43"/>
    </row>
    <row r="17" spans="1:15" s="2" customFormat="1" ht="17.100000000000001" customHeight="1">
      <c r="A17" s="43"/>
      <c r="B17" s="59"/>
      <c r="C17" s="92" t="s">
        <v>40</v>
      </c>
      <c r="D17" s="92"/>
      <c r="E17" s="74"/>
      <c r="F17" s="98"/>
      <c r="G17" s="75"/>
      <c r="H17" s="36" t="s">
        <v>97</v>
      </c>
      <c r="I17" s="50" t="s">
        <v>98</v>
      </c>
      <c r="J17" s="50"/>
      <c r="K17" s="74"/>
      <c r="L17" s="75"/>
      <c r="M17" s="16"/>
      <c r="N17" s="61"/>
      <c r="O17" s="43"/>
    </row>
    <row r="18" spans="1:15" s="2" customFormat="1" ht="17.100000000000001" customHeight="1">
      <c r="A18" s="43"/>
      <c r="B18" s="59"/>
      <c r="C18" s="93" t="s">
        <v>143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61"/>
      <c r="O18" s="43"/>
    </row>
    <row r="19" spans="1:15" s="2" customFormat="1" ht="17.100000000000001" customHeight="1">
      <c r="A19" s="43"/>
      <c r="B19" s="59"/>
      <c r="C19" s="50" t="s">
        <v>11</v>
      </c>
      <c r="D19" s="50"/>
      <c r="E19" s="51"/>
      <c r="F19" s="51"/>
      <c r="G19" s="51"/>
      <c r="H19" s="52" t="s">
        <v>139</v>
      </c>
      <c r="I19" s="52"/>
      <c r="J19" s="52"/>
      <c r="K19" s="52"/>
      <c r="L19" s="52"/>
      <c r="M19" s="52"/>
      <c r="N19" s="61"/>
      <c r="O19" s="43"/>
    </row>
    <row r="20" spans="1:15" s="2" customFormat="1" ht="17.100000000000001" customHeight="1">
      <c r="A20" s="43"/>
      <c r="B20" s="59"/>
      <c r="C20" s="50" t="s">
        <v>12</v>
      </c>
      <c r="D20" s="50"/>
      <c r="E20" s="51"/>
      <c r="F20" s="51"/>
      <c r="G20" s="51"/>
      <c r="H20" s="52" t="s">
        <v>140</v>
      </c>
      <c r="I20" s="52"/>
      <c r="J20" s="52"/>
      <c r="K20" s="52"/>
      <c r="L20" s="52"/>
      <c r="M20" s="52"/>
      <c r="N20" s="61"/>
      <c r="O20" s="43"/>
    </row>
    <row r="21" spans="1:15" s="2" customFormat="1" ht="17.100000000000001" customHeight="1">
      <c r="A21" s="43"/>
      <c r="B21" s="59"/>
      <c r="C21" s="50" t="s">
        <v>13</v>
      </c>
      <c r="D21" s="50"/>
      <c r="E21" s="51"/>
      <c r="F21" s="51"/>
      <c r="G21" s="51"/>
      <c r="H21" s="52" t="s">
        <v>175</v>
      </c>
      <c r="I21" s="52"/>
      <c r="J21" s="52"/>
      <c r="K21" s="52"/>
      <c r="L21" s="52"/>
      <c r="M21" s="52"/>
      <c r="N21" s="61"/>
      <c r="O21" s="43"/>
    </row>
    <row r="22" spans="1:15" s="2" customFormat="1" ht="17.100000000000001" customHeight="1">
      <c r="A22" s="43"/>
      <c r="B22" s="59"/>
      <c r="C22" s="50" t="s">
        <v>99</v>
      </c>
      <c r="D22" s="50"/>
      <c r="E22" s="51"/>
      <c r="F22" s="51"/>
      <c r="G22" s="51"/>
      <c r="H22" s="52" t="s">
        <v>141</v>
      </c>
      <c r="I22" s="52"/>
      <c r="J22" s="52"/>
      <c r="K22" s="52"/>
      <c r="L22" s="52"/>
      <c r="M22" s="52"/>
      <c r="N22" s="61"/>
      <c r="O22" s="43"/>
    </row>
    <row r="23" spans="1:15" s="2" customFormat="1" ht="17.100000000000001" customHeight="1">
      <c r="A23" s="43"/>
      <c r="B23" s="59"/>
      <c r="C23" s="50" t="s">
        <v>101</v>
      </c>
      <c r="D23" s="50"/>
      <c r="E23" s="51"/>
      <c r="F23" s="51"/>
      <c r="G23" s="51"/>
      <c r="H23" s="52" t="s">
        <v>141</v>
      </c>
      <c r="I23" s="52"/>
      <c r="J23" s="52"/>
      <c r="K23" s="52"/>
      <c r="L23" s="52"/>
      <c r="M23" s="52"/>
      <c r="N23" s="61"/>
      <c r="O23" s="43"/>
    </row>
    <row r="24" spans="1:15" s="2" customFormat="1" ht="17.100000000000001" customHeight="1">
      <c r="A24" s="43"/>
      <c r="B24" s="59"/>
      <c r="C24" s="50" t="s">
        <v>17</v>
      </c>
      <c r="D24" s="50"/>
      <c r="E24" s="51"/>
      <c r="F24" s="51"/>
      <c r="G24" s="51"/>
      <c r="H24" s="34" t="s">
        <v>100</v>
      </c>
      <c r="I24" s="106"/>
      <c r="J24" s="106"/>
      <c r="K24" s="106"/>
      <c r="L24" s="106"/>
      <c r="M24" s="106"/>
      <c r="N24" s="61"/>
      <c r="O24" s="43"/>
    </row>
    <row r="25" spans="1:15" s="2" customFormat="1" ht="17.100000000000001" customHeight="1">
      <c r="A25" s="43"/>
      <c r="B25" s="59"/>
      <c r="C25" s="50" t="s">
        <v>102</v>
      </c>
      <c r="D25" s="50"/>
      <c r="E25" s="51"/>
      <c r="F25" s="51"/>
      <c r="G25" s="51"/>
      <c r="H25" s="34" t="s">
        <v>96</v>
      </c>
      <c r="I25" s="107"/>
      <c r="J25" s="107"/>
      <c r="K25" s="107"/>
      <c r="L25" s="107"/>
      <c r="M25" s="107"/>
      <c r="N25" s="61"/>
      <c r="O25" s="43"/>
    </row>
    <row r="26" spans="1:15" s="2" customFormat="1" ht="17.100000000000001" customHeight="1">
      <c r="A26" s="43"/>
      <c r="B26" s="59"/>
      <c r="C26" s="50" t="s">
        <v>138</v>
      </c>
      <c r="D26" s="50"/>
      <c r="E26" s="51"/>
      <c r="F26" s="51"/>
      <c r="G26" s="51"/>
      <c r="H26" s="35" t="s">
        <v>96</v>
      </c>
      <c r="I26" s="53" t="s">
        <v>170</v>
      </c>
      <c r="J26" s="53"/>
      <c r="K26" s="86"/>
      <c r="L26" s="99"/>
      <c r="M26" s="87"/>
      <c r="N26" s="61"/>
      <c r="O26" s="43"/>
    </row>
    <row r="27" spans="1:15" s="2" customFormat="1" ht="9.9499999999999993" customHeight="1">
      <c r="A27" s="43"/>
      <c r="B27" s="5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61"/>
      <c r="O27" s="43"/>
    </row>
    <row r="28" spans="1:15" s="2" customFormat="1" ht="17.100000000000001" customHeight="1">
      <c r="A28" s="43"/>
      <c r="B28" s="59"/>
      <c r="C28" s="14" t="s">
        <v>14</v>
      </c>
      <c r="D28" s="33"/>
      <c r="E28" s="86"/>
      <c r="F28" s="87"/>
      <c r="G28" s="33"/>
      <c r="H28" s="33"/>
      <c r="I28" s="33"/>
      <c r="J28" s="33"/>
      <c r="K28" s="86"/>
      <c r="L28" s="87"/>
      <c r="M28" s="33"/>
      <c r="N28" s="61"/>
      <c r="O28" s="43"/>
    </row>
    <row r="29" spans="1:15" s="2" customFormat="1" ht="17.100000000000001" customHeight="1">
      <c r="A29" s="43"/>
      <c r="B29" s="59"/>
      <c r="C29" s="88"/>
      <c r="D29" s="33"/>
      <c r="E29" s="86"/>
      <c r="F29" s="87"/>
      <c r="G29" s="33"/>
      <c r="H29" s="33"/>
      <c r="I29" s="33"/>
      <c r="J29" s="33"/>
      <c r="K29" s="86"/>
      <c r="L29" s="87"/>
      <c r="M29" s="33"/>
      <c r="N29" s="61"/>
      <c r="O29" s="43"/>
    </row>
    <row r="30" spans="1:15" s="2" customFormat="1" ht="17.100000000000001" customHeight="1">
      <c r="A30" s="43"/>
      <c r="B30" s="59"/>
      <c r="C30" s="88"/>
      <c r="D30" s="33"/>
      <c r="E30" s="86"/>
      <c r="F30" s="87"/>
      <c r="G30" s="33"/>
      <c r="H30" s="33"/>
      <c r="I30" s="33"/>
      <c r="J30" s="33"/>
      <c r="K30" s="86"/>
      <c r="L30" s="87"/>
      <c r="M30" s="33"/>
      <c r="N30" s="61"/>
      <c r="O30" s="43"/>
    </row>
    <row r="31" spans="1:15" s="2" customFormat="1" ht="17.100000000000001" customHeight="1">
      <c r="A31" s="43"/>
      <c r="B31" s="59"/>
      <c r="C31" s="88"/>
      <c r="D31" s="33"/>
      <c r="E31" s="86"/>
      <c r="F31" s="87"/>
      <c r="G31" s="33"/>
      <c r="H31" s="33"/>
      <c r="I31" s="33"/>
      <c r="J31" s="33"/>
      <c r="K31" s="86"/>
      <c r="L31" s="87"/>
      <c r="M31" s="33"/>
      <c r="N31" s="61"/>
      <c r="O31" s="43"/>
    </row>
    <row r="32" spans="1:15" s="2" customFormat="1" ht="17.100000000000001" customHeight="1">
      <c r="A32" s="43"/>
      <c r="B32" s="59"/>
      <c r="C32" s="88"/>
      <c r="D32" s="33"/>
      <c r="E32" s="86"/>
      <c r="F32" s="87"/>
      <c r="G32" s="33"/>
      <c r="H32" s="33"/>
      <c r="I32" s="33"/>
      <c r="J32" s="33"/>
      <c r="K32" s="86"/>
      <c r="L32" s="87"/>
      <c r="M32" s="33"/>
      <c r="N32" s="61"/>
      <c r="O32" s="43"/>
    </row>
    <row r="33" spans="1:15" s="2" customFormat="1" ht="17.100000000000001" customHeight="1">
      <c r="A33" s="43"/>
      <c r="B33" s="59"/>
      <c r="C33" s="88"/>
      <c r="D33" s="33"/>
      <c r="E33" s="86"/>
      <c r="F33" s="87"/>
      <c r="G33" s="33"/>
      <c r="H33" s="33"/>
      <c r="I33" s="33"/>
      <c r="J33" s="33"/>
      <c r="K33" s="86"/>
      <c r="L33" s="87"/>
      <c r="M33" s="33"/>
      <c r="N33" s="61"/>
      <c r="O33" s="43"/>
    </row>
    <row r="34" spans="1:15" s="2" customFormat="1" ht="9.9499999999999993" customHeight="1">
      <c r="A34" s="43"/>
      <c r="B34" s="60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97"/>
      <c r="O34" s="43"/>
    </row>
    <row r="35" spans="1:15" s="2" customFormat="1" ht="9.9499999999999993" customHeight="1">
      <c r="A35" s="43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3"/>
    </row>
    <row r="36" spans="1:15" ht="9.9499999999999993" customHeight="1">
      <c r="A36" s="43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43"/>
    </row>
    <row r="37" spans="1:15" s="2" customFormat="1" ht="17.100000000000001" customHeight="1">
      <c r="A37" s="43"/>
      <c r="B37" s="59"/>
      <c r="C37" s="100" t="s">
        <v>45</v>
      </c>
      <c r="D37" s="101"/>
      <c r="E37" s="102"/>
      <c r="F37" s="102"/>
      <c r="G37" s="102"/>
      <c r="H37" s="104"/>
      <c r="I37" s="100" t="s">
        <v>45</v>
      </c>
      <c r="J37" s="101"/>
      <c r="K37" s="102"/>
      <c r="L37" s="102"/>
      <c r="M37" s="102"/>
      <c r="N37" s="61"/>
      <c r="O37" s="43"/>
    </row>
    <row r="38" spans="1:15" s="2" customFormat="1" ht="17.100000000000001" customHeight="1">
      <c r="A38" s="43"/>
      <c r="B38" s="59"/>
      <c r="C38" s="50" t="s">
        <v>11</v>
      </c>
      <c r="D38" s="50"/>
      <c r="E38" s="49"/>
      <c r="F38" s="49"/>
      <c r="G38" s="49"/>
      <c r="H38" s="104"/>
      <c r="I38" s="50" t="s">
        <v>11</v>
      </c>
      <c r="J38" s="50"/>
      <c r="K38" s="49"/>
      <c r="L38" s="49"/>
      <c r="M38" s="49"/>
      <c r="N38" s="61"/>
      <c r="O38" s="43"/>
    </row>
    <row r="39" spans="1:15" s="2" customFormat="1" ht="17.100000000000001" customHeight="1">
      <c r="A39" s="43"/>
      <c r="B39" s="59"/>
      <c r="C39" s="50" t="s">
        <v>12</v>
      </c>
      <c r="D39" s="50"/>
      <c r="E39" s="49"/>
      <c r="F39" s="49"/>
      <c r="G39" s="49"/>
      <c r="H39" s="104"/>
      <c r="I39" s="50" t="s">
        <v>12</v>
      </c>
      <c r="J39" s="50"/>
      <c r="K39" s="49"/>
      <c r="L39" s="49"/>
      <c r="M39" s="49"/>
      <c r="N39" s="61"/>
      <c r="O39" s="43"/>
    </row>
    <row r="40" spans="1:15" s="2" customFormat="1" ht="17.100000000000001" customHeight="1">
      <c r="A40" s="43"/>
      <c r="B40" s="59"/>
      <c r="C40" s="50" t="s">
        <v>13</v>
      </c>
      <c r="D40" s="50"/>
      <c r="E40" s="49"/>
      <c r="F40" s="49"/>
      <c r="G40" s="49"/>
      <c r="H40" s="104"/>
      <c r="I40" s="50" t="s">
        <v>13</v>
      </c>
      <c r="J40" s="50"/>
      <c r="K40" s="49"/>
      <c r="L40" s="49"/>
      <c r="M40" s="49"/>
      <c r="N40" s="61"/>
      <c r="O40" s="43"/>
    </row>
    <row r="41" spans="1:15" s="2" customFormat="1" ht="17.100000000000001" customHeight="1">
      <c r="A41" s="43"/>
      <c r="B41" s="59"/>
      <c r="C41" s="50" t="s">
        <v>15</v>
      </c>
      <c r="D41" s="50"/>
      <c r="E41" s="49"/>
      <c r="F41" s="49"/>
      <c r="G41" s="49"/>
      <c r="H41" s="104"/>
      <c r="I41" s="50" t="s">
        <v>15</v>
      </c>
      <c r="J41" s="50"/>
      <c r="K41" s="49"/>
      <c r="L41" s="49"/>
      <c r="M41" s="49"/>
      <c r="N41" s="61"/>
      <c r="O41" s="43"/>
    </row>
    <row r="42" spans="1:15" s="2" customFormat="1" ht="17.100000000000001" customHeight="1">
      <c r="A42" s="43"/>
      <c r="B42" s="59"/>
      <c r="C42" s="50" t="s">
        <v>16</v>
      </c>
      <c r="D42" s="50"/>
      <c r="E42" s="49"/>
      <c r="F42" s="49"/>
      <c r="G42" s="49"/>
      <c r="H42" s="104"/>
      <c r="I42" s="50" t="s">
        <v>16</v>
      </c>
      <c r="J42" s="50"/>
      <c r="K42" s="49"/>
      <c r="L42" s="49"/>
      <c r="M42" s="49"/>
      <c r="N42" s="61"/>
      <c r="O42" s="43"/>
    </row>
    <row r="43" spans="1:15" s="2" customFormat="1" ht="17.100000000000001" customHeight="1">
      <c r="A43" s="43"/>
      <c r="B43" s="59"/>
      <c r="C43" s="50" t="s">
        <v>17</v>
      </c>
      <c r="D43" s="50"/>
      <c r="E43" s="49"/>
      <c r="F43" s="49"/>
      <c r="G43" s="49"/>
      <c r="H43" s="104"/>
      <c r="I43" s="50" t="s">
        <v>17</v>
      </c>
      <c r="J43" s="50"/>
      <c r="K43" s="49"/>
      <c r="L43" s="49"/>
      <c r="M43" s="49"/>
      <c r="N43" s="61"/>
      <c r="O43" s="43"/>
    </row>
    <row r="44" spans="1:15" s="2" customFormat="1" ht="17.100000000000001" customHeight="1">
      <c r="A44" s="43"/>
      <c r="B44" s="59"/>
      <c r="C44" s="50" t="s">
        <v>18</v>
      </c>
      <c r="D44" s="50"/>
      <c r="E44" s="49"/>
      <c r="F44" s="49"/>
      <c r="G44" s="49"/>
      <c r="H44" s="104"/>
      <c r="I44" s="50" t="s">
        <v>18</v>
      </c>
      <c r="J44" s="50"/>
      <c r="K44" s="49"/>
      <c r="L44" s="49"/>
      <c r="M44" s="49"/>
      <c r="N44" s="61"/>
      <c r="O44" s="43"/>
    </row>
    <row r="45" spans="1:15" s="2" customFormat="1" ht="17.100000000000001" customHeight="1">
      <c r="A45" s="43"/>
      <c r="B45" s="59"/>
      <c r="C45" s="50" t="s">
        <v>142</v>
      </c>
      <c r="D45" s="50"/>
      <c r="E45" s="49"/>
      <c r="F45" s="49"/>
      <c r="G45" s="49"/>
      <c r="H45" s="104"/>
      <c r="I45" s="50" t="s">
        <v>142</v>
      </c>
      <c r="J45" s="50"/>
      <c r="K45" s="49"/>
      <c r="L45" s="49"/>
      <c r="M45" s="49"/>
      <c r="N45" s="61"/>
      <c r="O45" s="43"/>
    </row>
    <row r="46" spans="1:15" s="2" customFormat="1" ht="17.100000000000001" customHeight="1">
      <c r="A46" s="43"/>
      <c r="B46" s="59"/>
      <c r="C46" s="103" t="s">
        <v>173</v>
      </c>
      <c r="D46" s="103"/>
      <c r="E46" s="49"/>
      <c r="F46" s="49"/>
      <c r="G46" s="49"/>
      <c r="H46" s="104"/>
      <c r="I46" s="103" t="s">
        <v>173</v>
      </c>
      <c r="J46" s="103"/>
      <c r="K46" s="49"/>
      <c r="L46" s="49"/>
      <c r="M46" s="49"/>
      <c r="N46" s="61"/>
      <c r="O46" s="43"/>
    </row>
    <row r="47" spans="1:15" s="2" customFormat="1" ht="9.9499999999999993" customHeight="1">
      <c r="A47" s="43"/>
      <c r="B47" s="5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61"/>
      <c r="O47" s="43"/>
    </row>
    <row r="48" spans="1:15" s="2" customFormat="1" ht="17.100000000000001" customHeight="1">
      <c r="A48" s="43"/>
      <c r="B48" s="59"/>
      <c r="C48" s="100" t="s">
        <v>45</v>
      </c>
      <c r="D48" s="101"/>
      <c r="E48" s="102"/>
      <c r="F48" s="102"/>
      <c r="G48" s="102"/>
      <c r="H48" s="104"/>
      <c r="I48" s="100" t="s">
        <v>45</v>
      </c>
      <c r="J48" s="101"/>
      <c r="K48" s="102"/>
      <c r="L48" s="102"/>
      <c r="M48" s="102"/>
      <c r="N48" s="61"/>
      <c r="O48" s="43"/>
    </row>
    <row r="49" spans="1:15" s="2" customFormat="1" ht="17.100000000000001" customHeight="1">
      <c r="A49" s="43"/>
      <c r="B49" s="59"/>
      <c r="C49" s="50" t="s">
        <v>11</v>
      </c>
      <c r="D49" s="50"/>
      <c r="E49" s="49"/>
      <c r="F49" s="49"/>
      <c r="G49" s="49"/>
      <c r="H49" s="104"/>
      <c r="I49" s="50" t="s">
        <v>11</v>
      </c>
      <c r="J49" s="50"/>
      <c r="K49" s="49"/>
      <c r="L49" s="49"/>
      <c r="M49" s="49"/>
      <c r="N49" s="61"/>
      <c r="O49" s="43"/>
    </row>
    <row r="50" spans="1:15" s="2" customFormat="1" ht="17.100000000000001" customHeight="1">
      <c r="A50" s="43"/>
      <c r="B50" s="59"/>
      <c r="C50" s="50" t="s">
        <v>12</v>
      </c>
      <c r="D50" s="50"/>
      <c r="E50" s="49"/>
      <c r="F50" s="49"/>
      <c r="G50" s="49"/>
      <c r="H50" s="104"/>
      <c r="I50" s="50" t="s">
        <v>12</v>
      </c>
      <c r="J50" s="50"/>
      <c r="K50" s="49"/>
      <c r="L50" s="49"/>
      <c r="M50" s="49"/>
      <c r="N50" s="61"/>
      <c r="O50" s="43"/>
    </row>
    <row r="51" spans="1:15" s="2" customFormat="1" ht="17.100000000000001" customHeight="1">
      <c r="A51" s="43"/>
      <c r="B51" s="59"/>
      <c r="C51" s="50" t="s">
        <v>13</v>
      </c>
      <c r="D51" s="50"/>
      <c r="E51" s="49"/>
      <c r="F51" s="49"/>
      <c r="G51" s="49"/>
      <c r="H51" s="104"/>
      <c r="I51" s="50" t="s">
        <v>13</v>
      </c>
      <c r="J51" s="50"/>
      <c r="K51" s="49"/>
      <c r="L51" s="49"/>
      <c r="M51" s="49"/>
      <c r="N51" s="61"/>
      <c r="O51" s="43"/>
    </row>
    <row r="52" spans="1:15" s="2" customFormat="1" ht="17.100000000000001" customHeight="1">
      <c r="A52" s="43"/>
      <c r="B52" s="59"/>
      <c r="C52" s="50" t="s">
        <v>15</v>
      </c>
      <c r="D52" s="50"/>
      <c r="E52" s="49"/>
      <c r="F52" s="49"/>
      <c r="G52" s="49"/>
      <c r="H52" s="104"/>
      <c r="I52" s="50" t="s">
        <v>15</v>
      </c>
      <c r="J52" s="50"/>
      <c r="K52" s="49"/>
      <c r="L52" s="49"/>
      <c r="M52" s="49"/>
      <c r="N52" s="61"/>
      <c r="O52" s="43"/>
    </row>
    <row r="53" spans="1:15" s="2" customFormat="1" ht="17.100000000000001" customHeight="1">
      <c r="A53" s="43"/>
      <c r="B53" s="59"/>
      <c r="C53" s="50" t="s">
        <v>16</v>
      </c>
      <c r="D53" s="50"/>
      <c r="E53" s="49"/>
      <c r="F53" s="49"/>
      <c r="G53" s="49"/>
      <c r="H53" s="104"/>
      <c r="I53" s="50" t="s">
        <v>16</v>
      </c>
      <c r="J53" s="50"/>
      <c r="K53" s="49"/>
      <c r="L53" s="49"/>
      <c r="M53" s="49"/>
      <c r="N53" s="61"/>
      <c r="O53" s="43"/>
    </row>
    <row r="54" spans="1:15" s="2" customFormat="1" ht="17.100000000000001" customHeight="1">
      <c r="A54" s="43"/>
      <c r="B54" s="59"/>
      <c r="C54" s="50" t="s">
        <v>17</v>
      </c>
      <c r="D54" s="50"/>
      <c r="E54" s="49"/>
      <c r="F54" s="49"/>
      <c r="G54" s="49"/>
      <c r="H54" s="104"/>
      <c r="I54" s="50" t="s">
        <v>17</v>
      </c>
      <c r="J54" s="50"/>
      <c r="K54" s="49"/>
      <c r="L54" s="49"/>
      <c r="M54" s="49"/>
      <c r="N54" s="61"/>
      <c r="O54" s="43"/>
    </row>
    <row r="55" spans="1:15" s="2" customFormat="1" ht="17.100000000000001" customHeight="1">
      <c r="A55" s="43"/>
      <c r="B55" s="59"/>
      <c r="C55" s="50" t="s">
        <v>18</v>
      </c>
      <c r="D55" s="50"/>
      <c r="E55" s="49"/>
      <c r="F55" s="49"/>
      <c r="G55" s="49"/>
      <c r="H55" s="104"/>
      <c r="I55" s="50" t="s">
        <v>18</v>
      </c>
      <c r="J55" s="50"/>
      <c r="K55" s="49"/>
      <c r="L55" s="49"/>
      <c r="M55" s="49"/>
      <c r="N55" s="61"/>
      <c r="O55" s="43"/>
    </row>
    <row r="56" spans="1:15" s="2" customFormat="1" ht="17.100000000000001" customHeight="1">
      <c r="A56" s="43"/>
      <c r="B56" s="59"/>
      <c r="C56" s="50" t="s">
        <v>142</v>
      </c>
      <c r="D56" s="50"/>
      <c r="E56" s="49"/>
      <c r="F56" s="49"/>
      <c r="G56" s="49"/>
      <c r="H56" s="104"/>
      <c r="I56" s="50" t="s">
        <v>142</v>
      </c>
      <c r="J56" s="50"/>
      <c r="K56" s="49"/>
      <c r="L56" s="49"/>
      <c r="M56" s="49"/>
      <c r="N56" s="61"/>
      <c r="O56" s="43"/>
    </row>
    <row r="57" spans="1:15" s="2" customFormat="1" ht="17.100000000000001" customHeight="1">
      <c r="A57" s="43"/>
      <c r="B57" s="59"/>
      <c r="C57" s="103" t="s">
        <v>173</v>
      </c>
      <c r="D57" s="103"/>
      <c r="E57" s="49"/>
      <c r="F57" s="49"/>
      <c r="G57" s="49"/>
      <c r="H57" s="104"/>
      <c r="I57" s="103" t="s">
        <v>173</v>
      </c>
      <c r="J57" s="103"/>
      <c r="K57" s="108"/>
      <c r="L57" s="49"/>
      <c r="M57" s="49"/>
      <c r="N57" s="61"/>
      <c r="O57" s="43"/>
    </row>
    <row r="58" spans="1:15" s="2" customFormat="1" ht="15.75" customHeight="1">
      <c r="A58" s="43"/>
      <c r="B58" s="59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61"/>
      <c r="O58" s="43"/>
    </row>
    <row r="59" spans="1:15" s="2" customFormat="1" ht="9.9499999999999993" customHeight="1">
      <c r="A59" s="4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3"/>
    </row>
    <row r="60" spans="1:15" ht="9.9499999999999993" customHeight="1">
      <c r="A60" s="43"/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7"/>
      <c r="O60" s="43"/>
    </row>
    <row r="61" spans="1:15" s="2" customFormat="1" ht="17.100000000000001" customHeight="1">
      <c r="A61" s="43"/>
      <c r="B61" s="105"/>
      <c r="C61" s="100" t="s">
        <v>48</v>
      </c>
      <c r="D61" s="101"/>
      <c r="E61" s="102"/>
      <c r="F61" s="102"/>
      <c r="G61" s="102"/>
      <c r="H61" s="104"/>
      <c r="I61" s="100" t="s">
        <v>48</v>
      </c>
      <c r="J61" s="101"/>
      <c r="K61" s="102"/>
      <c r="L61" s="102"/>
      <c r="M61" s="102"/>
      <c r="N61" s="105"/>
      <c r="O61" s="43"/>
    </row>
    <row r="62" spans="1:15" s="2" customFormat="1" ht="17.100000000000001" customHeight="1">
      <c r="A62" s="43"/>
      <c r="B62" s="105"/>
      <c r="C62" s="109" t="s">
        <v>78</v>
      </c>
      <c r="D62" s="110"/>
      <c r="E62" s="49"/>
      <c r="F62" s="49"/>
      <c r="G62" s="49"/>
      <c r="H62" s="104"/>
      <c r="I62" s="109" t="s">
        <v>78</v>
      </c>
      <c r="J62" s="110"/>
      <c r="K62" s="49"/>
      <c r="L62" s="49"/>
      <c r="M62" s="49"/>
      <c r="N62" s="105"/>
      <c r="O62" s="43"/>
    </row>
    <row r="63" spans="1:15" s="2" customFormat="1" ht="17.100000000000001" customHeight="1">
      <c r="A63" s="43"/>
      <c r="B63" s="105"/>
      <c r="C63" s="111"/>
      <c r="D63" s="112"/>
      <c r="E63" s="49"/>
      <c r="F63" s="49"/>
      <c r="G63" s="49"/>
      <c r="H63" s="104"/>
      <c r="I63" s="111"/>
      <c r="J63" s="112"/>
      <c r="K63" s="49"/>
      <c r="L63" s="49"/>
      <c r="M63" s="49"/>
      <c r="N63" s="105"/>
      <c r="O63" s="43"/>
    </row>
    <row r="64" spans="1:15" s="2" customFormat="1" ht="17.100000000000001" customHeight="1">
      <c r="A64" s="43"/>
      <c r="B64" s="105"/>
      <c r="C64" s="111"/>
      <c r="D64" s="112"/>
      <c r="E64" s="49"/>
      <c r="F64" s="49"/>
      <c r="G64" s="49"/>
      <c r="H64" s="104"/>
      <c r="I64" s="111"/>
      <c r="J64" s="112"/>
      <c r="K64" s="49"/>
      <c r="L64" s="49"/>
      <c r="M64" s="49"/>
      <c r="N64" s="105"/>
      <c r="O64" s="43"/>
    </row>
    <row r="65" spans="1:15" s="2" customFormat="1" ht="17.100000000000001" customHeight="1">
      <c r="A65" s="43"/>
      <c r="B65" s="105"/>
      <c r="C65" s="111"/>
      <c r="D65" s="112"/>
      <c r="E65" s="49"/>
      <c r="F65" s="49"/>
      <c r="G65" s="49"/>
      <c r="H65" s="104"/>
      <c r="I65" s="111"/>
      <c r="J65" s="112"/>
      <c r="K65" s="49"/>
      <c r="L65" s="49"/>
      <c r="M65" s="49"/>
      <c r="N65" s="105"/>
      <c r="O65" s="43"/>
    </row>
    <row r="66" spans="1:15" s="2" customFormat="1" ht="17.100000000000001" customHeight="1">
      <c r="A66" s="43"/>
      <c r="B66" s="105"/>
      <c r="C66" s="113"/>
      <c r="D66" s="114"/>
      <c r="E66" s="49"/>
      <c r="F66" s="49"/>
      <c r="G66" s="49"/>
      <c r="H66" s="104"/>
      <c r="I66" s="113"/>
      <c r="J66" s="114"/>
      <c r="K66" s="49"/>
      <c r="L66" s="49"/>
      <c r="M66" s="49"/>
      <c r="N66" s="105"/>
      <c r="O66" s="43"/>
    </row>
    <row r="67" spans="1:15" s="2" customFormat="1" ht="17.100000000000001" customHeight="1">
      <c r="A67" s="43"/>
      <c r="B67" s="105"/>
      <c r="C67" s="50" t="s">
        <v>18</v>
      </c>
      <c r="D67" s="50"/>
      <c r="E67" s="49"/>
      <c r="F67" s="49"/>
      <c r="G67" s="49"/>
      <c r="H67" s="104"/>
      <c r="I67" s="50" t="s">
        <v>18</v>
      </c>
      <c r="J67" s="50"/>
      <c r="K67" s="49"/>
      <c r="L67" s="49"/>
      <c r="M67" s="49"/>
      <c r="N67" s="105"/>
      <c r="O67" s="43"/>
    </row>
    <row r="68" spans="1:15" s="2" customFormat="1" ht="9.9499999999999993" customHeight="1">
      <c r="A68" s="43"/>
      <c r="B68" s="6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65"/>
      <c r="O68" s="43"/>
    </row>
    <row r="69" spans="1:15" s="2" customFormat="1" ht="9.9499999999999993" customHeight="1">
      <c r="A69" s="43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3"/>
    </row>
    <row r="70" spans="1:15" ht="9.9499999999999993" customHeight="1">
      <c r="A70" s="43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7"/>
      <c r="O70" s="43"/>
    </row>
    <row r="71" spans="1:15" s="2" customFormat="1" ht="17.100000000000001" customHeight="1">
      <c r="A71" s="43"/>
      <c r="B71" s="62"/>
      <c r="C71" s="72" t="s">
        <v>19</v>
      </c>
      <c r="D71" s="73"/>
      <c r="E71" s="74"/>
      <c r="F71" s="75"/>
      <c r="G71" s="76"/>
      <c r="H71" s="77"/>
      <c r="I71" s="77"/>
      <c r="J71" s="77"/>
      <c r="K71" s="77"/>
      <c r="L71" s="77"/>
      <c r="M71" s="77"/>
      <c r="N71" s="64"/>
      <c r="O71" s="43"/>
    </row>
    <row r="72" spans="1:15" s="2" customFormat="1" ht="9.9499999999999993" customHeight="1">
      <c r="A72" s="43"/>
      <c r="B72" s="62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64"/>
      <c r="O72" s="43"/>
    </row>
    <row r="73" spans="1:15" s="2" customFormat="1" ht="17.100000000000001" customHeight="1">
      <c r="A73" s="43"/>
      <c r="B73" s="62"/>
      <c r="C73" s="79" t="s">
        <v>20</v>
      </c>
      <c r="D73" s="80"/>
      <c r="E73" s="80"/>
      <c r="F73" s="80"/>
      <c r="G73" s="80"/>
      <c r="H73" s="80"/>
      <c r="I73" s="80"/>
      <c r="J73" s="80"/>
      <c r="K73" s="80"/>
      <c r="L73" s="80"/>
      <c r="M73" s="81"/>
      <c r="N73" s="64"/>
      <c r="O73" s="43"/>
    </row>
    <row r="74" spans="1:15" s="2" customFormat="1" ht="17.100000000000001" customHeight="1">
      <c r="A74" s="43"/>
      <c r="B74" s="62"/>
      <c r="C74" s="82"/>
      <c r="D74" s="83"/>
      <c r="E74" s="83"/>
      <c r="F74" s="83"/>
      <c r="G74" s="83"/>
      <c r="H74" s="83"/>
      <c r="I74" s="83"/>
      <c r="J74" s="83"/>
      <c r="K74" s="83"/>
      <c r="L74" s="83"/>
      <c r="M74" s="84"/>
      <c r="N74" s="64"/>
      <c r="O74" s="43"/>
    </row>
    <row r="75" spans="1:15" s="2" customFormat="1" ht="9.75" customHeight="1">
      <c r="A75" s="43"/>
      <c r="B75" s="63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65"/>
      <c r="O75" s="43"/>
    </row>
    <row r="76" spans="1:15" s="2" customFormat="1" ht="9.9499999999999993" customHeight="1">
      <c r="A76" s="43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3"/>
    </row>
    <row r="77" spans="1:15" s="2" customFormat="1" ht="20.100000000000001" customHeight="1">
      <c r="A77" s="43"/>
      <c r="B77" s="66" t="s">
        <v>21</v>
      </c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43"/>
    </row>
    <row r="78" spans="1:15" s="2" customFormat="1" ht="9.9499999999999993" customHeight="1">
      <c r="A78" s="43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3"/>
    </row>
    <row r="79" spans="1:15" s="2" customFormat="1" ht="20.100000000000001" customHeight="1">
      <c r="A79" s="43"/>
      <c r="B79" s="69" t="s">
        <v>22</v>
      </c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1"/>
      <c r="O79" s="43"/>
    </row>
    <row r="80" spans="1:15" s="2" customFormat="1" ht="9.9499999999999993" customHeight="1">
      <c r="A80" s="43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3"/>
    </row>
    <row r="81" s="2" customFormat="1" ht="20.100000000000001" customHeight="1"/>
    <row r="82" s="2" customFormat="1" ht="20.100000000000001" customHeight="1"/>
    <row r="83" s="2" customFormat="1" ht="20.100000000000001" customHeight="1"/>
    <row r="84" s="2" customFormat="1" ht="20.100000000000001" customHeight="1"/>
    <row r="85" s="2" customFormat="1" ht="20.100000000000001" customHeight="1"/>
    <row r="86" s="2" customFormat="1" ht="20.100000000000001" customHeight="1"/>
    <row r="87" s="2" customFormat="1" ht="20.100000000000001" customHeight="1"/>
    <row r="88" s="2" customFormat="1" ht="20.100000000000001" customHeight="1"/>
    <row r="89" s="2" customFormat="1" ht="20.100000000000001" customHeight="1"/>
    <row r="90" s="2" customFormat="1" ht="20.100000000000001" customHeight="1"/>
    <row r="91" s="2" customFormat="1" ht="20.100000000000001" customHeight="1"/>
    <row r="92" s="2" customFormat="1" ht="20.100000000000001" customHeight="1"/>
  </sheetData>
  <sheetProtection algorithmName="SHA-512" hashValue="wI0yhfe9swlsw4Ewtco0pG5x4TDhoVDHNFgDGJyU9ICUfI39NGaI4c0hj5ZnOS4Vxx2WUWUx2zveB55vfx3O4A==" saltValue="WHeZMjY2/q5tjuKOlptu2g==" spinCount="100000" sheet="1" objects="1" scenarios="1"/>
  <mergeCells count="209">
    <mergeCell ref="B61:B67"/>
    <mergeCell ref="N61:N67"/>
    <mergeCell ref="B68:N68"/>
    <mergeCell ref="I24:M25"/>
    <mergeCell ref="C56:D56"/>
    <mergeCell ref="E56:G56"/>
    <mergeCell ref="I56:J56"/>
    <mergeCell ref="K56:M56"/>
    <mergeCell ref="C57:D57"/>
    <mergeCell ref="E57:G57"/>
    <mergeCell ref="I57:J57"/>
    <mergeCell ref="K57:M57"/>
    <mergeCell ref="C67:D67"/>
    <mergeCell ref="E67:G67"/>
    <mergeCell ref="I67:J67"/>
    <mergeCell ref="K67:M67"/>
    <mergeCell ref="C62:D66"/>
    <mergeCell ref="I62:J66"/>
    <mergeCell ref="K64:M64"/>
    <mergeCell ref="E65:G65"/>
    <mergeCell ref="K65:M65"/>
    <mergeCell ref="E66:G66"/>
    <mergeCell ref="K66:M66"/>
    <mergeCell ref="C61:D61"/>
    <mergeCell ref="C44:D44"/>
    <mergeCell ref="E44:G44"/>
    <mergeCell ref="C45:D45"/>
    <mergeCell ref="E45:G45"/>
    <mergeCell ref="E61:G61"/>
    <mergeCell ref="I61:J61"/>
    <mergeCell ref="K61:M61"/>
    <mergeCell ref="E62:G62"/>
    <mergeCell ref="E53:G53"/>
    <mergeCell ref="I53:J53"/>
    <mergeCell ref="K53:M53"/>
    <mergeCell ref="C54:D54"/>
    <mergeCell ref="E54:G54"/>
    <mergeCell ref="I54:J54"/>
    <mergeCell ref="K54:M54"/>
    <mergeCell ref="C55:D55"/>
    <mergeCell ref="E55:G55"/>
    <mergeCell ref="I55:J55"/>
    <mergeCell ref="K55:M55"/>
    <mergeCell ref="H48:H57"/>
    <mergeCell ref="K62:M62"/>
    <mergeCell ref="H61:H67"/>
    <mergeCell ref="E52:G52"/>
    <mergeCell ref="I52:J52"/>
    <mergeCell ref="I41:J41"/>
    <mergeCell ref="K41:M41"/>
    <mergeCell ref="I42:J42"/>
    <mergeCell ref="K42:M42"/>
    <mergeCell ref="I43:J43"/>
    <mergeCell ref="K43:M43"/>
    <mergeCell ref="H37:H46"/>
    <mergeCell ref="I40:J40"/>
    <mergeCell ref="K40:M40"/>
    <mergeCell ref="C47:M47"/>
    <mergeCell ref="E63:G63"/>
    <mergeCell ref="C48:D48"/>
    <mergeCell ref="E48:G48"/>
    <mergeCell ref="I49:J49"/>
    <mergeCell ref="K49:M49"/>
    <mergeCell ref="C58:M58"/>
    <mergeCell ref="I48:J48"/>
    <mergeCell ref="K48:M48"/>
    <mergeCell ref="C49:D49"/>
    <mergeCell ref="E49:G49"/>
    <mergeCell ref="C50:D50"/>
    <mergeCell ref="E50:G50"/>
    <mergeCell ref="I50:J50"/>
    <mergeCell ref="K50:M50"/>
    <mergeCell ref="C51:D51"/>
    <mergeCell ref="E51:G51"/>
    <mergeCell ref="K52:M52"/>
    <mergeCell ref="C53:D53"/>
    <mergeCell ref="I51:J51"/>
    <mergeCell ref="K51:M51"/>
    <mergeCell ref="C52:D52"/>
    <mergeCell ref="B35:N35"/>
    <mergeCell ref="E30:F30"/>
    <mergeCell ref="E29:F29"/>
    <mergeCell ref="E28:F28"/>
    <mergeCell ref="K29:L29"/>
    <mergeCell ref="C46:D46"/>
    <mergeCell ref="E46:G46"/>
    <mergeCell ref="K44:M44"/>
    <mergeCell ref="I45:J45"/>
    <mergeCell ref="K45:M45"/>
    <mergeCell ref="I46:J46"/>
    <mergeCell ref="K46:M46"/>
    <mergeCell ref="I44:J44"/>
    <mergeCell ref="E37:G37"/>
    <mergeCell ref="C41:D41"/>
    <mergeCell ref="E41:G41"/>
    <mergeCell ref="C42:D42"/>
    <mergeCell ref="E42:G42"/>
    <mergeCell ref="C43:D43"/>
    <mergeCell ref="E43:G43"/>
    <mergeCell ref="I38:J38"/>
    <mergeCell ref="K38:M38"/>
    <mergeCell ref="I39:J39"/>
    <mergeCell ref="K39:M39"/>
    <mergeCell ref="B15:B34"/>
    <mergeCell ref="H20:M20"/>
    <mergeCell ref="E20:G20"/>
    <mergeCell ref="E21:G21"/>
    <mergeCell ref="E17:G17"/>
    <mergeCell ref="K26:M26"/>
    <mergeCell ref="B78:N78"/>
    <mergeCell ref="B36:N36"/>
    <mergeCell ref="B37:B58"/>
    <mergeCell ref="C37:D37"/>
    <mergeCell ref="N37:N58"/>
    <mergeCell ref="I37:J37"/>
    <mergeCell ref="C38:D38"/>
    <mergeCell ref="E38:G38"/>
    <mergeCell ref="C39:D39"/>
    <mergeCell ref="E39:G39"/>
    <mergeCell ref="C40:D40"/>
    <mergeCell ref="E40:G40"/>
    <mergeCell ref="K32:L32"/>
    <mergeCell ref="K33:L33"/>
    <mergeCell ref="E31:F31"/>
    <mergeCell ref="E32:F32"/>
    <mergeCell ref="E33:F33"/>
    <mergeCell ref="K37:M37"/>
    <mergeCell ref="K28:L28"/>
    <mergeCell ref="K31:L31"/>
    <mergeCell ref="E11:H11"/>
    <mergeCell ref="J6:M6"/>
    <mergeCell ref="J7:M8"/>
    <mergeCell ref="J9:M9"/>
    <mergeCell ref="J10:M11"/>
    <mergeCell ref="E6:H6"/>
    <mergeCell ref="C17:D17"/>
    <mergeCell ref="C18:M18"/>
    <mergeCell ref="C16:M16"/>
    <mergeCell ref="H15:M15"/>
    <mergeCell ref="I17:J17"/>
    <mergeCell ref="K17:L17"/>
    <mergeCell ref="E8:H8"/>
    <mergeCell ref="E9:H9"/>
    <mergeCell ref="C6:D6"/>
    <mergeCell ref="C7:D7"/>
    <mergeCell ref="C8:D8"/>
    <mergeCell ref="C9:D9"/>
    <mergeCell ref="C12:N12"/>
    <mergeCell ref="E15:F15"/>
    <mergeCell ref="B13:N13"/>
    <mergeCell ref="N15:N34"/>
    <mergeCell ref="C22:D22"/>
    <mergeCell ref="C24:D24"/>
    <mergeCell ref="E19:G19"/>
    <mergeCell ref="H21:M21"/>
    <mergeCell ref="H22:M22"/>
    <mergeCell ref="E22:G22"/>
    <mergeCell ref="E24:G24"/>
    <mergeCell ref="C15:D15"/>
    <mergeCell ref="C19:D19"/>
    <mergeCell ref="H19:M19"/>
    <mergeCell ref="B2:N2"/>
    <mergeCell ref="B1:N1"/>
    <mergeCell ref="B3:N3"/>
    <mergeCell ref="B4:B12"/>
    <mergeCell ref="C5:M5"/>
    <mergeCell ref="E10:H10"/>
    <mergeCell ref="N5:N11"/>
    <mergeCell ref="A1:A80"/>
    <mergeCell ref="B71:B75"/>
    <mergeCell ref="N71:N75"/>
    <mergeCell ref="B76:N76"/>
    <mergeCell ref="B77:N77"/>
    <mergeCell ref="B79:N79"/>
    <mergeCell ref="C71:D71"/>
    <mergeCell ref="E71:F71"/>
    <mergeCell ref="G71:M71"/>
    <mergeCell ref="C72:M72"/>
    <mergeCell ref="C73:M74"/>
    <mergeCell ref="C75:M75"/>
    <mergeCell ref="K30:L30"/>
    <mergeCell ref="C27:M27"/>
    <mergeCell ref="C29:C33"/>
    <mergeCell ref="C20:D20"/>
    <mergeCell ref="C21:D21"/>
    <mergeCell ref="C4:D4"/>
    <mergeCell ref="E4:N4"/>
    <mergeCell ref="I6:I11"/>
    <mergeCell ref="C10:D10"/>
    <mergeCell ref="C11:D11"/>
    <mergeCell ref="E7:H7"/>
    <mergeCell ref="O1:O80"/>
    <mergeCell ref="C34:M34"/>
    <mergeCell ref="B14:N14"/>
    <mergeCell ref="B60:N60"/>
    <mergeCell ref="B70:N70"/>
    <mergeCell ref="B80:N80"/>
    <mergeCell ref="B59:N59"/>
    <mergeCell ref="B69:N69"/>
    <mergeCell ref="K63:M63"/>
    <mergeCell ref="E64:G64"/>
    <mergeCell ref="C23:D23"/>
    <mergeCell ref="E23:G23"/>
    <mergeCell ref="H23:M23"/>
    <mergeCell ref="C25:D25"/>
    <mergeCell ref="E25:G25"/>
    <mergeCell ref="C26:D26"/>
    <mergeCell ref="E26:G26"/>
    <mergeCell ref="I26:J26"/>
  </mergeCells>
  <dataValidations count="9">
    <dataValidation type="list" allowBlank="1" showInputMessage="1" showErrorMessage="1" sqref="E15:F15" xr:uid="{E26EC0E0-C842-A14A-B67B-B3C18E24A7EE}">
      <formula1>"1,2,3,4"</formula1>
    </dataValidation>
    <dataValidation type="list" allowBlank="1" showInputMessage="1" showErrorMessage="1" sqref="E25:G25" xr:uid="{2A0493F1-2248-2F4B-8151-ED57A10FC7BC}">
      <formula1>"SW1,SW2,SW3,iba kryštál,NIE"</formula1>
    </dataValidation>
    <dataValidation type="list" allowBlank="1" showInputMessage="1" showErrorMessage="1" sqref="E26:G26" xr:uid="{838F28A6-4B2A-404E-AD2D-2FE0CF2EC244}">
      <formula1>"vzor 1,vzor 2,vzor 3,čistý"</formula1>
    </dataValidation>
    <dataValidation type="list" allowBlank="1" showInputMessage="1" showErrorMessage="1" sqref="E37:G37 K37:M37 E48:G48 K48:M48" xr:uid="{38BC7B27-323D-3147-AB38-4B73587A38AE}">
      <formula1>"Cyntia,Rubín,Zafír"</formula1>
    </dataValidation>
    <dataValidation type="list" allowBlank="1" showInputMessage="1" showErrorMessage="1" sqref="K56:M56 E45:G45 K45:M45 E56:G56" xr:uid="{DD26FD4E-07C5-724D-9102-F5378DAF5F4A}">
      <formula1>"ÁNO,NIE"</formula1>
    </dataValidation>
    <dataValidation type="list" allowBlank="1" showInputMessage="1" showErrorMessage="1" sqref="K61:M61 E61:G61" xr:uid="{4BACAFDB-A1F3-F544-92EF-01F24C2D1B6A}">
      <formula1>"Afrodita,Izabel,Dína,Dína s ornamentom"</formula1>
    </dataValidation>
    <dataValidation type="list" allowBlank="1" showInputMessage="1" showErrorMessage="1" sqref="E67:G67 K67:M67" xr:uid="{01514C78-36CF-EA47-81C5-4FE9A1630195}">
      <formula1>"Mená podľa zoznamu,-"</formula1>
    </dataValidation>
    <dataValidation type="list" allowBlank="1" showInputMessage="1" showErrorMessage="1" sqref="E71:F71" xr:uid="{BC857A73-5886-0A43-A44B-7C3442370585}">
      <formula1>"1,2,3,4,5"</formula1>
    </dataValidation>
    <dataValidation type="list" allowBlank="1" showInputMessage="1" showErrorMessage="1" sqref="C46:D46 I46:J46 C57:D57 I57:J57" xr:uid="{2C82CE96-AE43-1549-B141-85BE409BDAC9}">
      <formula1>"zvoľ vzor,vzor 1,vzor 2,vzor 3,čistý"</formula1>
    </dataValidation>
  </dataValidations>
  <hyperlinks>
    <hyperlink ref="G15" r:id="rId1" display="http://www.maturitne-oznamko.sk/index.php/fonty-na-pohare.html" xr:uid="{5A03821C-76E4-7540-B082-E2ED1ED824D1}"/>
    <hyperlink ref="H26" r:id="rId2" xr:uid="{3CB70DE7-53A7-2E43-8A3B-66536CC0692D}"/>
    <hyperlink ref="H17" r:id="rId3" xr:uid="{8C902490-A423-3643-8EA9-16582BE0D4EB}"/>
  </hyperlinks>
  <printOptions horizontalCentered="1"/>
  <pageMargins left="0" right="0" top="0" bottom="0" header="0" footer="0"/>
  <pageSetup paperSize="9" scale="71"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43E466E-61EF-274B-A1EC-EA5A7FB04F80}">
          <x14:formula1>
            <xm:f>položky!$A$4:$AI$4</xm:f>
          </x14:formula1>
          <xm:sqref>K54:M54 E24:G24 E43:G43 K43:M43 E54:G54</xm:sqref>
        </x14:dataValidation>
        <x14:dataValidation type="list" allowBlank="1" showInputMessage="1" showErrorMessage="1" xr:uid="{BC150D37-D34E-4B54-96DD-5CC8D7EC4289}">
          <x14:formula1>
            <xm:f>položky!$A$2:$T$2</xm:f>
          </x14:formula1>
          <xm:sqref>E17:G17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>
    <pageSetUpPr fitToPage="1"/>
  </sheetPr>
  <dimension ref="A1:W81"/>
  <sheetViews>
    <sheetView workbookViewId="0">
      <selection activeCell="L8" sqref="L8:M8"/>
    </sheetView>
  </sheetViews>
  <sheetFormatPr defaultColWidth="10.875" defaultRowHeight="15"/>
  <cols>
    <col min="1" max="1" width="2.625" style="8" customWidth="1"/>
    <col min="2" max="2" width="8.875" style="8" customWidth="1"/>
    <col min="3" max="3" width="9.5" style="8" customWidth="1"/>
    <col min="4" max="4" width="8.875" style="8" customWidth="1"/>
    <col min="5" max="6" width="4.5" style="8" customWidth="1"/>
    <col min="7" max="7" width="8.875" style="8" customWidth="1"/>
    <col min="8" max="8" width="4.5" style="8" customWidth="1"/>
    <col min="9" max="10" width="8.875" style="8" customWidth="1"/>
    <col min="11" max="12" width="4.5" style="8" customWidth="1"/>
    <col min="13" max="13" width="8.875" style="8" customWidth="1"/>
    <col min="14" max="14" width="2.625" style="8" customWidth="1"/>
    <col min="15" max="15" width="8.875" style="8" customWidth="1"/>
    <col min="16" max="16" width="28.75" style="8" customWidth="1"/>
    <col min="17" max="17" width="8.25" style="32" bestFit="1" customWidth="1"/>
    <col min="18" max="23" width="7.25" style="8" customWidth="1"/>
    <col min="24" max="16384" width="10.875" style="8"/>
  </cols>
  <sheetData>
    <row r="1" spans="1:23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P1" s="22" t="s">
        <v>177</v>
      </c>
      <c r="Q1" s="23"/>
      <c r="R1" s="8" t="s">
        <v>159</v>
      </c>
      <c r="S1" s="8" t="s">
        <v>23</v>
      </c>
      <c r="T1" s="8" t="s">
        <v>160</v>
      </c>
      <c r="U1" s="8" t="s">
        <v>24</v>
      </c>
      <c r="V1" s="8" t="s">
        <v>25</v>
      </c>
      <c r="W1" s="8" t="s">
        <v>161</v>
      </c>
    </row>
    <row r="2" spans="1:23" ht="15" customHeight="1">
      <c r="A2" s="9"/>
      <c r="B2" s="161">
        <f>OBJEDNÁVKA!E6</f>
        <v>0</v>
      </c>
      <c r="C2" s="162"/>
      <c r="D2" s="162"/>
      <c r="E2" s="162"/>
      <c r="F2" s="163"/>
      <c r="G2" s="3"/>
      <c r="I2" s="149" t="s">
        <v>26</v>
      </c>
      <c r="J2" s="138"/>
      <c r="K2" s="138"/>
      <c r="L2" s="138"/>
      <c r="M2" s="164"/>
      <c r="N2" s="10"/>
      <c r="Q2" s="17"/>
      <c r="R2" s="24">
        <v>0.2</v>
      </c>
      <c r="S2" s="24">
        <v>0.15</v>
      </c>
      <c r="T2" s="24">
        <v>0.1</v>
      </c>
      <c r="U2" s="24">
        <v>7.0000000000000007E-2</v>
      </c>
      <c r="V2" s="24">
        <v>0.05</v>
      </c>
      <c r="W2" s="25">
        <v>0</v>
      </c>
    </row>
    <row r="3" spans="1:23" ht="15" customHeight="1">
      <c r="A3" s="9"/>
      <c r="B3" s="146">
        <f>OBJEDNÁVKA!E7</f>
        <v>0</v>
      </c>
      <c r="C3" s="115"/>
      <c r="D3" s="115"/>
      <c r="E3" s="115"/>
      <c r="F3" s="165"/>
      <c r="G3" s="11"/>
      <c r="I3" s="146" t="s">
        <v>28</v>
      </c>
      <c r="J3" s="115"/>
      <c r="K3" s="115"/>
      <c r="L3" s="115"/>
      <c r="M3" s="165"/>
      <c r="N3" s="10"/>
      <c r="P3" s="22" t="s">
        <v>27</v>
      </c>
      <c r="Q3" s="23"/>
    </row>
    <row r="4" spans="1:23" ht="15" customHeight="1">
      <c r="A4" s="9"/>
      <c r="B4" s="146">
        <f>OBJEDNÁVKA!J7</f>
        <v>0</v>
      </c>
      <c r="C4" s="115"/>
      <c r="D4" s="115"/>
      <c r="E4" s="115"/>
      <c r="F4" s="165"/>
      <c r="G4" s="11"/>
      <c r="I4" s="146" t="s">
        <v>168</v>
      </c>
      <c r="J4" s="115"/>
      <c r="K4" s="115"/>
      <c r="L4" s="115"/>
      <c r="M4" s="165"/>
      <c r="N4" s="10"/>
      <c r="P4" s="22" t="s">
        <v>6</v>
      </c>
      <c r="Q4" s="23">
        <v>2.6</v>
      </c>
    </row>
    <row r="5" spans="1:23" ht="15" customHeight="1">
      <c r="A5" s="9"/>
      <c r="B5" s="172">
        <f>OBJEDNÁVKA!E8</f>
        <v>0</v>
      </c>
      <c r="C5" s="173"/>
      <c r="D5" s="173"/>
      <c r="E5" s="173"/>
      <c r="F5" s="174"/>
      <c r="G5" s="11"/>
      <c r="I5" s="146" t="s">
        <v>169</v>
      </c>
      <c r="J5" s="115"/>
      <c r="K5" s="115"/>
      <c r="L5" s="115"/>
      <c r="M5" s="165"/>
      <c r="N5" s="10"/>
      <c r="P5" s="22" t="s">
        <v>5</v>
      </c>
      <c r="Q5" s="23">
        <v>4</v>
      </c>
      <c r="W5" s="26"/>
    </row>
    <row r="6" spans="1:23" ht="15" customHeight="1">
      <c r="A6" s="9"/>
      <c r="B6" s="121" t="s">
        <v>30</v>
      </c>
      <c r="C6" s="122"/>
      <c r="D6" s="175">
        <f>OBJEDNÁVKA!E10</f>
        <v>0</v>
      </c>
      <c r="E6" s="175"/>
      <c r="F6" s="176"/>
      <c r="G6" s="4"/>
      <c r="I6" s="177" t="s">
        <v>31</v>
      </c>
      <c r="J6" s="115"/>
      <c r="K6" s="115"/>
      <c r="L6" s="115"/>
      <c r="M6" s="165"/>
      <c r="N6" s="10"/>
      <c r="P6" s="27" t="s">
        <v>9</v>
      </c>
      <c r="Q6" s="28">
        <v>4</v>
      </c>
    </row>
    <row r="7" spans="1:23" ht="15" customHeight="1">
      <c r="A7" s="9"/>
      <c r="B7" s="127" t="s">
        <v>32</v>
      </c>
      <c r="C7" s="128"/>
      <c r="D7" s="178">
        <f ca="1">NOW()</f>
        <v>45320.681426157411</v>
      </c>
      <c r="E7" s="178"/>
      <c r="F7" s="179"/>
      <c r="G7" s="11"/>
      <c r="I7" s="158" t="s">
        <v>157</v>
      </c>
      <c r="J7" s="159"/>
      <c r="K7" s="159"/>
      <c r="L7" s="159"/>
      <c r="M7" s="160"/>
      <c r="N7" s="10"/>
      <c r="P7" s="22" t="s">
        <v>1</v>
      </c>
      <c r="Q7" s="23">
        <v>2.2000000000000002</v>
      </c>
    </row>
    <row r="8" spans="1:23" ht="15" customHeight="1">
      <c r="A8" s="9"/>
      <c r="L8" s="135" t="s">
        <v>176</v>
      </c>
      <c r="M8" s="136"/>
      <c r="N8" s="10"/>
      <c r="P8" s="22" t="s">
        <v>29</v>
      </c>
      <c r="Q8" s="23">
        <v>2.8</v>
      </c>
    </row>
    <row r="9" spans="1:23" ht="15" customHeight="1">
      <c r="A9" s="9"/>
      <c r="I9" s="166" t="s">
        <v>33</v>
      </c>
      <c r="J9" s="166"/>
      <c r="K9" s="166"/>
      <c r="L9" s="167">
        <v>0.2</v>
      </c>
      <c r="M9" s="168"/>
      <c r="N9" s="10"/>
      <c r="P9" s="22" t="s">
        <v>7</v>
      </c>
      <c r="Q9" s="23">
        <v>4.3</v>
      </c>
    </row>
    <row r="10" spans="1:23" ht="15" customHeight="1">
      <c r="A10" s="9"/>
      <c r="B10" s="169" t="s">
        <v>35</v>
      </c>
      <c r="C10" s="170"/>
      <c r="D10" s="170"/>
      <c r="E10" s="171"/>
      <c r="F10" s="169" t="s">
        <v>36</v>
      </c>
      <c r="G10" s="171"/>
      <c r="H10" s="169" t="s">
        <v>37</v>
      </c>
      <c r="I10" s="171"/>
      <c r="J10" s="169" t="s">
        <v>38</v>
      </c>
      <c r="K10" s="171"/>
      <c r="L10" s="169" t="s">
        <v>39</v>
      </c>
      <c r="M10" s="171"/>
      <c r="N10" s="10"/>
      <c r="P10" s="27" t="s">
        <v>3</v>
      </c>
      <c r="Q10" s="28">
        <v>4.3</v>
      </c>
    </row>
    <row r="11" spans="1:23" ht="15" customHeight="1">
      <c r="A11" s="9"/>
      <c r="B11" s="15" t="s">
        <v>41</v>
      </c>
      <c r="C11" s="138">
        <f>OBJEDNÁVKA!E15</f>
        <v>0</v>
      </c>
      <c r="D11" s="138"/>
      <c r="E11" s="138"/>
      <c r="F11" s="116" t="s">
        <v>42</v>
      </c>
      <c r="G11" s="116"/>
      <c r="H11" s="116" t="s">
        <v>42</v>
      </c>
      <c r="I11" s="116"/>
      <c r="J11" s="116" t="s">
        <v>42</v>
      </c>
      <c r="K11" s="116"/>
      <c r="L11" s="180" t="s">
        <v>42</v>
      </c>
      <c r="M11" s="181"/>
      <c r="N11" s="10"/>
      <c r="P11" s="22" t="s">
        <v>4</v>
      </c>
      <c r="Q11" s="23">
        <v>2</v>
      </c>
    </row>
    <row r="12" spans="1:23" ht="15" customHeight="1">
      <c r="A12" s="9"/>
      <c r="B12" s="9" t="s">
        <v>40</v>
      </c>
      <c r="C12" s="115">
        <f>OBJEDNÁVKA!E17</f>
        <v>0</v>
      </c>
      <c r="D12" s="115"/>
      <c r="E12" s="115"/>
      <c r="F12" s="155">
        <f>OBJEDNÁVKA!K17</f>
        <v>0</v>
      </c>
      <c r="G12" s="155"/>
      <c r="H12" s="156"/>
      <c r="I12" s="156"/>
      <c r="J12" s="147">
        <f>F12*H12</f>
        <v>0</v>
      </c>
      <c r="K12" s="147"/>
      <c r="L12" s="125"/>
      <c r="M12" s="126"/>
      <c r="N12" s="10"/>
      <c r="P12" s="29" t="s">
        <v>34</v>
      </c>
      <c r="Q12" s="30">
        <v>3.5</v>
      </c>
    </row>
    <row r="13" spans="1:23" ht="15" customHeight="1">
      <c r="A13" s="9"/>
      <c r="B13" s="146" t="s">
        <v>171</v>
      </c>
      <c r="C13" s="115"/>
      <c r="D13" s="115"/>
      <c r="E13" s="115"/>
      <c r="F13" s="155"/>
      <c r="G13" s="155"/>
      <c r="H13" s="156"/>
      <c r="I13" s="156"/>
      <c r="J13" s="147">
        <f t="shared" ref="J13:J39" si="0">F13*H13</f>
        <v>0</v>
      </c>
      <c r="K13" s="147"/>
      <c r="L13" s="125"/>
      <c r="M13" s="126"/>
      <c r="N13" s="10"/>
      <c r="P13" s="22" t="s">
        <v>148</v>
      </c>
      <c r="Q13" s="23">
        <v>2.1</v>
      </c>
    </row>
    <row r="14" spans="1:23" ht="15" customHeight="1">
      <c r="A14" s="9"/>
      <c r="B14" s="146" t="s">
        <v>43</v>
      </c>
      <c r="C14" s="115"/>
      <c r="D14" s="115">
        <f>OBJEDNÁVKA!E24</f>
        <v>0</v>
      </c>
      <c r="E14" s="115"/>
      <c r="F14" s="155"/>
      <c r="G14" s="155"/>
      <c r="H14" s="156"/>
      <c r="I14" s="156"/>
      <c r="J14" s="147">
        <f t="shared" si="0"/>
        <v>0</v>
      </c>
      <c r="K14" s="147"/>
      <c r="L14" s="125"/>
      <c r="M14" s="126"/>
      <c r="N14" s="10"/>
      <c r="P14" s="22" t="s">
        <v>2</v>
      </c>
      <c r="Q14" s="23">
        <v>3.5</v>
      </c>
    </row>
    <row r="15" spans="1:23" ht="15" customHeight="1">
      <c r="A15" s="9"/>
      <c r="B15" s="146" t="s">
        <v>44</v>
      </c>
      <c r="C15" s="115"/>
      <c r="D15" s="115"/>
      <c r="E15" s="115"/>
      <c r="F15" s="155"/>
      <c r="G15" s="155"/>
      <c r="H15" s="156"/>
      <c r="I15" s="156"/>
      <c r="J15" s="147">
        <f t="shared" si="0"/>
        <v>0</v>
      </c>
      <c r="K15" s="147"/>
      <c r="L15" s="125"/>
      <c r="M15" s="126"/>
      <c r="N15" s="10"/>
      <c r="P15" s="22" t="s">
        <v>10</v>
      </c>
      <c r="Q15" s="23">
        <v>5.2</v>
      </c>
      <c r="W15" s="26"/>
    </row>
    <row r="16" spans="1:23" ht="15" customHeight="1">
      <c r="A16" s="9"/>
      <c r="B16" s="146" t="s">
        <v>147</v>
      </c>
      <c r="C16" s="115"/>
      <c r="D16" s="115">
        <f>OBJEDNÁVKA!E25</f>
        <v>0</v>
      </c>
      <c r="E16" s="115"/>
      <c r="F16" s="155"/>
      <c r="G16" s="155"/>
      <c r="H16" s="156"/>
      <c r="I16" s="156"/>
      <c r="J16" s="147">
        <f t="shared" si="0"/>
        <v>0</v>
      </c>
      <c r="K16" s="147"/>
      <c r="L16" s="125"/>
      <c r="M16" s="126"/>
      <c r="N16" s="10"/>
      <c r="P16" s="22" t="s">
        <v>81</v>
      </c>
      <c r="Q16" s="23">
        <v>3.8</v>
      </c>
      <c r="W16" s="22"/>
    </row>
    <row r="17" spans="1:22" ht="15" customHeight="1">
      <c r="A17" s="9"/>
      <c r="B17" s="127" t="s">
        <v>138</v>
      </c>
      <c r="C17" s="128"/>
      <c r="D17" s="128">
        <f>OBJEDNÁVKA!E26</f>
        <v>0</v>
      </c>
      <c r="E17" s="128"/>
      <c r="F17" s="129"/>
      <c r="G17" s="129"/>
      <c r="H17" s="130"/>
      <c r="I17" s="130"/>
      <c r="J17" s="131">
        <f t="shared" si="0"/>
        <v>0</v>
      </c>
      <c r="K17" s="131"/>
      <c r="L17" s="132"/>
      <c r="M17" s="133"/>
      <c r="N17" s="10"/>
      <c r="P17" s="22" t="s">
        <v>149</v>
      </c>
      <c r="Q17" s="23">
        <v>2</v>
      </c>
    </row>
    <row r="18" spans="1:22" ht="15" customHeight="1">
      <c r="A18" s="9"/>
      <c r="B18" s="5" t="s">
        <v>45</v>
      </c>
      <c r="C18" s="138">
        <f>OBJEDNÁVKA!E37</f>
        <v>0</v>
      </c>
      <c r="D18" s="138"/>
      <c r="E18" s="138"/>
      <c r="F18" s="116"/>
      <c r="G18" s="116"/>
      <c r="H18" s="117">
        <v>5.7</v>
      </c>
      <c r="I18" s="117"/>
      <c r="J18" s="118">
        <f t="shared" si="0"/>
        <v>0</v>
      </c>
      <c r="K18" s="118"/>
      <c r="L18" s="119"/>
      <c r="M18" s="120"/>
      <c r="N18" s="10"/>
      <c r="P18" s="19" t="s">
        <v>8</v>
      </c>
      <c r="Q18" s="31">
        <v>6.2</v>
      </c>
    </row>
    <row r="19" spans="1:22" ht="15" customHeight="1">
      <c r="A19" s="9"/>
      <c r="B19" s="146" t="s">
        <v>171</v>
      </c>
      <c r="C19" s="115"/>
      <c r="D19" s="115"/>
      <c r="E19" s="115"/>
      <c r="F19" s="155"/>
      <c r="G19" s="155"/>
      <c r="H19" s="156"/>
      <c r="I19" s="156"/>
      <c r="J19" s="147">
        <f t="shared" si="0"/>
        <v>0</v>
      </c>
      <c r="K19" s="147"/>
      <c r="L19" s="125"/>
      <c r="M19" s="126"/>
      <c r="N19" s="10"/>
      <c r="P19" s="22"/>
      <c r="Q19" s="23"/>
      <c r="R19" s="32"/>
    </row>
    <row r="20" spans="1:22" ht="15" customHeight="1">
      <c r="A20" s="9"/>
      <c r="B20" s="146" t="s">
        <v>43</v>
      </c>
      <c r="C20" s="115"/>
      <c r="D20" s="115">
        <f>OBJEDNÁVKA!E43</f>
        <v>0</v>
      </c>
      <c r="E20" s="115"/>
      <c r="F20" s="155"/>
      <c r="G20" s="155"/>
      <c r="H20" s="156"/>
      <c r="I20" s="156"/>
      <c r="J20" s="147">
        <f t="shared" ref="J20:J22" si="1">F20*H20</f>
        <v>0</v>
      </c>
      <c r="K20" s="147"/>
      <c r="L20" s="125"/>
      <c r="M20" s="126"/>
      <c r="N20" s="10"/>
      <c r="P20" s="22" t="s">
        <v>162</v>
      </c>
      <c r="Q20" s="23"/>
      <c r="R20" s="32"/>
    </row>
    <row r="21" spans="1:22" ht="15" customHeight="1">
      <c r="A21" s="9"/>
      <c r="B21" s="146" t="s">
        <v>52</v>
      </c>
      <c r="C21" s="115"/>
      <c r="D21" s="115"/>
      <c r="E21" s="115"/>
      <c r="F21" s="155"/>
      <c r="G21" s="155"/>
      <c r="H21" s="156"/>
      <c r="I21" s="156"/>
      <c r="J21" s="147">
        <f t="shared" si="1"/>
        <v>0</v>
      </c>
      <c r="K21" s="147"/>
      <c r="L21" s="125"/>
      <c r="M21" s="126"/>
      <c r="N21" s="10"/>
      <c r="P21" s="8" t="s">
        <v>46</v>
      </c>
      <c r="Q21" s="23">
        <v>1.95</v>
      </c>
      <c r="R21" s="32">
        <f t="shared" ref="R21:R26" si="2">(Q21/100)*80</f>
        <v>1.56</v>
      </c>
      <c r="S21" s="32">
        <f t="shared" ref="S21:S26" si="3">(Q21/100)*85</f>
        <v>1.6575</v>
      </c>
      <c r="T21" s="32">
        <f t="shared" ref="T21:T26" si="4">(Q21/100)*90</f>
        <v>1.7549999999999999</v>
      </c>
      <c r="U21" s="32">
        <f t="shared" ref="U21:U26" si="5">(Q21/100)*93</f>
        <v>1.8134999999999999</v>
      </c>
      <c r="V21" s="32">
        <f t="shared" ref="V21:V26" si="6">(Q21/100)*95</f>
        <v>1.8525</v>
      </c>
    </row>
    <row r="22" spans="1:22" ht="15" customHeight="1">
      <c r="A22" s="9"/>
      <c r="B22" s="146" t="s">
        <v>138</v>
      </c>
      <c r="C22" s="115"/>
      <c r="D22" s="115">
        <f>OBJEDNÁVKA!D46</f>
        <v>0</v>
      </c>
      <c r="E22" s="115"/>
      <c r="F22" s="155"/>
      <c r="G22" s="155"/>
      <c r="H22" s="156"/>
      <c r="I22" s="156"/>
      <c r="J22" s="147">
        <f t="shared" si="1"/>
        <v>0</v>
      </c>
      <c r="K22" s="147"/>
      <c r="L22" s="125"/>
      <c r="M22" s="126"/>
      <c r="N22" s="10"/>
      <c r="P22" s="8" t="s">
        <v>47</v>
      </c>
      <c r="Q22" s="23">
        <v>2.5499999999999998</v>
      </c>
      <c r="R22" s="32">
        <f t="shared" si="2"/>
        <v>2.04</v>
      </c>
      <c r="S22" s="32">
        <f t="shared" si="3"/>
        <v>2.1675</v>
      </c>
      <c r="T22" s="32">
        <f t="shared" si="4"/>
        <v>2.2949999999999999</v>
      </c>
      <c r="U22" s="32">
        <f t="shared" si="5"/>
        <v>2.3714999999999997</v>
      </c>
      <c r="V22" s="32">
        <f t="shared" si="6"/>
        <v>2.4224999999999999</v>
      </c>
    </row>
    <row r="23" spans="1:22" ht="15" customHeight="1">
      <c r="A23" s="9"/>
      <c r="B23" s="9" t="s">
        <v>45</v>
      </c>
      <c r="C23" s="115">
        <f>OBJEDNÁVKA!K37</f>
        <v>0</v>
      </c>
      <c r="D23" s="115"/>
      <c r="E23" s="115"/>
      <c r="F23" s="155"/>
      <c r="G23" s="155"/>
      <c r="H23" s="156">
        <v>5.7</v>
      </c>
      <c r="I23" s="156"/>
      <c r="J23" s="147">
        <f>F23*H23</f>
        <v>0</v>
      </c>
      <c r="K23" s="147"/>
      <c r="L23" s="125"/>
      <c r="M23" s="126"/>
      <c r="N23" s="10"/>
      <c r="P23" s="8" t="s">
        <v>49</v>
      </c>
      <c r="Q23" s="23">
        <v>2.75</v>
      </c>
      <c r="R23" s="32">
        <f t="shared" si="2"/>
        <v>2.2000000000000002</v>
      </c>
      <c r="S23" s="32">
        <f t="shared" si="3"/>
        <v>2.3374999999999999</v>
      </c>
      <c r="T23" s="32">
        <f t="shared" si="4"/>
        <v>2.4750000000000001</v>
      </c>
      <c r="U23" s="32">
        <f t="shared" si="5"/>
        <v>2.5575000000000001</v>
      </c>
      <c r="V23" s="32">
        <f t="shared" si="6"/>
        <v>2.6124999999999998</v>
      </c>
    </row>
    <row r="24" spans="1:22" ht="15" customHeight="1">
      <c r="A24" s="9"/>
      <c r="B24" s="146" t="s">
        <v>171</v>
      </c>
      <c r="C24" s="115"/>
      <c r="D24" s="115"/>
      <c r="E24" s="115"/>
      <c r="F24" s="155"/>
      <c r="G24" s="155"/>
      <c r="H24" s="156"/>
      <c r="I24" s="156"/>
      <c r="J24" s="147">
        <f t="shared" si="0"/>
        <v>0</v>
      </c>
      <c r="K24" s="147"/>
      <c r="L24" s="125"/>
      <c r="M24" s="126"/>
      <c r="N24" s="10"/>
      <c r="P24" s="8" t="s">
        <v>51</v>
      </c>
      <c r="Q24" s="23">
        <v>1.75</v>
      </c>
      <c r="R24" s="32">
        <f t="shared" si="2"/>
        <v>1.4000000000000001</v>
      </c>
      <c r="S24" s="32">
        <f t="shared" si="3"/>
        <v>1.4875</v>
      </c>
      <c r="T24" s="32">
        <f t="shared" si="4"/>
        <v>1.5750000000000002</v>
      </c>
      <c r="U24" s="32">
        <f t="shared" si="5"/>
        <v>1.6275000000000002</v>
      </c>
      <c r="V24" s="32">
        <f t="shared" si="6"/>
        <v>1.6625000000000001</v>
      </c>
    </row>
    <row r="25" spans="1:22" ht="15" customHeight="1">
      <c r="A25" s="9"/>
      <c r="B25" s="146" t="s">
        <v>43</v>
      </c>
      <c r="C25" s="115"/>
      <c r="D25" s="115">
        <f>OBJEDNÁVKA!K43</f>
        <v>0</v>
      </c>
      <c r="E25" s="115"/>
      <c r="F25" s="155"/>
      <c r="G25" s="155"/>
      <c r="H25" s="156"/>
      <c r="I25" s="156"/>
      <c r="J25" s="147">
        <f t="shared" si="0"/>
        <v>0</v>
      </c>
      <c r="K25" s="147"/>
      <c r="L25" s="125"/>
      <c r="M25" s="126"/>
      <c r="N25" s="10"/>
      <c r="P25" s="8" t="s">
        <v>53</v>
      </c>
      <c r="Q25" s="23">
        <v>2.0499999999999998</v>
      </c>
      <c r="R25" s="32">
        <f t="shared" si="2"/>
        <v>1.6399999999999997</v>
      </c>
      <c r="S25" s="32">
        <f t="shared" si="3"/>
        <v>1.7424999999999997</v>
      </c>
      <c r="T25" s="32">
        <f t="shared" si="4"/>
        <v>1.8449999999999998</v>
      </c>
      <c r="U25" s="32">
        <f t="shared" si="5"/>
        <v>1.9064999999999999</v>
      </c>
      <c r="V25" s="32">
        <f t="shared" si="6"/>
        <v>1.9474999999999998</v>
      </c>
    </row>
    <row r="26" spans="1:22" ht="15" customHeight="1">
      <c r="A26" s="9"/>
      <c r="B26" s="146" t="s">
        <v>52</v>
      </c>
      <c r="C26" s="115"/>
      <c r="D26" s="115"/>
      <c r="E26" s="115"/>
      <c r="F26" s="155"/>
      <c r="G26" s="155"/>
      <c r="H26" s="156"/>
      <c r="I26" s="156"/>
      <c r="J26" s="147">
        <f t="shared" si="0"/>
        <v>0</v>
      </c>
      <c r="K26" s="147"/>
      <c r="L26" s="125"/>
      <c r="M26" s="126"/>
      <c r="N26" s="10"/>
      <c r="P26" s="8" t="s">
        <v>17</v>
      </c>
      <c r="Q26" s="23">
        <v>1.55</v>
      </c>
      <c r="R26" s="32">
        <f t="shared" si="2"/>
        <v>1.24</v>
      </c>
      <c r="S26" s="32">
        <f t="shared" si="3"/>
        <v>1.3174999999999999</v>
      </c>
      <c r="T26" s="32">
        <f t="shared" si="4"/>
        <v>1.395</v>
      </c>
      <c r="U26" s="32">
        <f t="shared" si="5"/>
        <v>1.4415</v>
      </c>
      <c r="V26" s="32">
        <f t="shared" si="6"/>
        <v>1.4724999999999999</v>
      </c>
    </row>
    <row r="27" spans="1:22" ht="15" customHeight="1">
      <c r="A27" s="9"/>
      <c r="B27" s="146" t="s">
        <v>138</v>
      </c>
      <c r="C27" s="115"/>
      <c r="D27" s="115">
        <f>OBJEDNÁVKA!J46</f>
        <v>0</v>
      </c>
      <c r="E27" s="115"/>
      <c r="F27" s="155"/>
      <c r="G27" s="155"/>
      <c r="H27" s="156"/>
      <c r="I27" s="156"/>
      <c r="J27" s="147">
        <f t="shared" si="0"/>
        <v>0</v>
      </c>
      <c r="K27" s="147"/>
      <c r="L27" s="125"/>
      <c r="M27" s="126"/>
      <c r="N27" s="10"/>
      <c r="P27" s="8" t="s">
        <v>54</v>
      </c>
      <c r="Q27" s="23">
        <v>9</v>
      </c>
      <c r="R27" s="32"/>
      <c r="S27" s="32"/>
      <c r="T27" s="32"/>
      <c r="U27" s="32"/>
      <c r="V27" s="32"/>
    </row>
    <row r="28" spans="1:22" ht="15" customHeight="1">
      <c r="A28" s="9"/>
      <c r="B28" s="9" t="s">
        <v>45</v>
      </c>
      <c r="C28" s="115">
        <f>OBJEDNÁVKA!E48</f>
        <v>0</v>
      </c>
      <c r="D28" s="115"/>
      <c r="E28" s="115"/>
      <c r="F28" s="155"/>
      <c r="G28" s="155"/>
      <c r="H28" s="156">
        <v>5.7</v>
      </c>
      <c r="I28" s="156"/>
      <c r="J28" s="147">
        <f t="shared" si="0"/>
        <v>0</v>
      </c>
      <c r="K28" s="147"/>
      <c r="L28" s="125"/>
      <c r="M28" s="126"/>
      <c r="N28" s="10"/>
      <c r="Q28" s="23"/>
      <c r="R28" s="32"/>
      <c r="S28" s="32"/>
      <c r="T28" s="32"/>
      <c r="U28" s="32"/>
      <c r="V28" s="32"/>
    </row>
    <row r="29" spans="1:22" ht="15" customHeight="1">
      <c r="A29" s="9"/>
      <c r="B29" s="146" t="s">
        <v>171</v>
      </c>
      <c r="C29" s="115"/>
      <c r="D29" s="115"/>
      <c r="E29" s="115"/>
      <c r="F29" s="155"/>
      <c r="G29" s="155"/>
      <c r="H29" s="156"/>
      <c r="I29" s="156"/>
      <c r="J29" s="147">
        <f t="shared" si="0"/>
        <v>0</v>
      </c>
      <c r="K29" s="147"/>
      <c r="L29" s="125"/>
      <c r="M29" s="126"/>
      <c r="N29" s="10"/>
      <c r="P29" s="22" t="s">
        <v>56</v>
      </c>
      <c r="Q29" s="23"/>
      <c r="R29" s="32"/>
      <c r="S29" s="32"/>
      <c r="T29" s="32"/>
      <c r="U29" s="32"/>
      <c r="V29" s="32"/>
    </row>
    <row r="30" spans="1:22" ht="15" customHeight="1">
      <c r="A30" s="9"/>
      <c r="B30" s="146" t="s">
        <v>43</v>
      </c>
      <c r="C30" s="115"/>
      <c r="D30" s="115">
        <f>OBJEDNÁVKA!E54</f>
        <v>0</v>
      </c>
      <c r="E30" s="115"/>
      <c r="F30" s="155"/>
      <c r="G30" s="155"/>
      <c r="H30" s="156"/>
      <c r="I30" s="156"/>
      <c r="J30" s="147">
        <f t="shared" ref="J30:J32" si="7">F30*H30</f>
        <v>0</v>
      </c>
      <c r="K30" s="147"/>
      <c r="L30" s="125"/>
      <c r="M30" s="126"/>
      <c r="N30" s="10"/>
      <c r="P30" s="8" t="s">
        <v>90</v>
      </c>
      <c r="Q30" s="23">
        <v>5.2</v>
      </c>
      <c r="R30" s="32"/>
      <c r="S30" s="32"/>
      <c r="T30" s="32"/>
      <c r="U30" s="32"/>
      <c r="V30" s="32"/>
    </row>
    <row r="31" spans="1:22" ht="15" customHeight="1">
      <c r="A31" s="9"/>
      <c r="B31" s="146" t="s">
        <v>52</v>
      </c>
      <c r="C31" s="115"/>
      <c r="D31" s="115"/>
      <c r="E31" s="115"/>
      <c r="F31" s="155"/>
      <c r="G31" s="155"/>
      <c r="H31" s="156"/>
      <c r="I31" s="156"/>
      <c r="J31" s="147">
        <f t="shared" si="7"/>
        <v>0</v>
      </c>
      <c r="K31" s="147"/>
      <c r="L31" s="125"/>
      <c r="M31" s="126"/>
      <c r="N31" s="10"/>
      <c r="P31" s="8" t="s">
        <v>91</v>
      </c>
      <c r="Q31" s="23">
        <v>5.6</v>
      </c>
      <c r="R31" s="32"/>
      <c r="S31" s="32"/>
      <c r="T31" s="32"/>
      <c r="U31" s="32"/>
      <c r="V31" s="32"/>
    </row>
    <row r="32" spans="1:22" ht="15" customHeight="1">
      <c r="A32" s="9"/>
      <c r="B32" s="127" t="s">
        <v>138</v>
      </c>
      <c r="C32" s="128"/>
      <c r="D32" s="128">
        <f>OBJEDNÁVKA!D57</f>
        <v>0</v>
      </c>
      <c r="E32" s="128"/>
      <c r="F32" s="129"/>
      <c r="G32" s="129"/>
      <c r="H32" s="130"/>
      <c r="I32" s="130"/>
      <c r="J32" s="131">
        <f t="shared" si="7"/>
        <v>0</v>
      </c>
      <c r="K32" s="131"/>
      <c r="L32" s="132"/>
      <c r="M32" s="133"/>
      <c r="N32" s="10"/>
      <c r="P32" s="8" t="s">
        <v>92</v>
      </c>
      <c r="Q32" s="23">
        <v>5.9</v>
      </c>
      <c r="R32" s="32"/>
      <c r="S32" s="32"/>
      <c r="T32" s="32"/>
      <c r="U32" s="32"/>
      <c r="V32" s="32"/>
    </row>
    <row r="33" spans="1:22" ht="15" customHeight="1">
      <c r="A33" s="9"/>
      <c r="B33" s="5" t="s">
        <v>48</v>
      </c>
      <c r="C33" s="138">
        <f>OBJEDNÁVKA!E61</f>
        <v>0</v>
      </c>
      <c r="D33" s="138"/>
      <c r="E33" s="138"/>
      <c r="F33" s="116"/>
      <c r="G33" s="116"/>
      <c r="H33" s="117">
        <v>9.6999999999999993</v>
      </c>
      <c r="I33" s="117"/>
      <c r="J33" s="118">
        <f t="shared" si="0"/>
        <v>0</v>
      </c>
      <c r="K33" s="118"/>
      <c r="L33" s="119"/>
      <c r="M33" s="120"/>
      <c r="N33" s="10"/>
      <c r="P33" s="8" t="s">
        <v>60</v>
      </c>
      <c r="Q33" s="23">
        <v>2.9</v>
      </c>
      <c r="R33" s="32"/>
      <c r="S33" s="32"/>
      <c r="T33" s="32"/>
      <c r="U33" s="32"/>
      <c r="V33" s="32"/>
    </row>
    <row r="34" spans="1:22" ht="15" customHeight="1">
      <c r="A34" s="9"/>
      <c r="B34" s="146" t="s">
        <v>50</v>
      </c>
      <c r="C34" s="115"/>
      <c r="D34" s="115"/>
      <c r="E34" s="115"/>
      <c r="F34" s="155">
        <f>F33</f>
        <v>0</v>
      </c>
      <c r="G34" s="155"/>
      <c r="H34" s="156">
        <v>6.3</v>
      </c>
      <c r="I34" s="156"/>
      <c r="J34" s="147">
        <f t="shared" si="0"/>
        <v>0</v>
      </c>
      <c r="K34" s="147"/>
      <c r="L34" s="125"/>
      <c r="M34" s="126"/>
      <c r="N34" s="10"/>
      <c r="Q34" s="23"/>
      <c r="R34" s="32"/>
      <c r="S34" s="32"/>
      <c r="T34" s="32"/>
      <c r="U34" s="32"/>
      <c r="V34" s="32"/>
    </row>
    <row r="35" spans="1:22" ht="15" customHeight="1">
      <c r="A35" s="9"/>
      <c r="B35" s="127" t="s">
        <v>52</v>
      </c>
      <c r="C35" s="128"/>
      <c r="D35" s="128"/>
      <c r="E35" s="128"/>
      <c r="F35" s="129">
        <f>F34*F12</f>
        <v>0</v>
      </c>
      <c r="G35" s="129"/>
      <c r="H35" s="130">
        <v>1.55</v>
      </c>
      <c r="I35" s="130"/>
      <c r="J35" s="131">
        <f t="shared" si="0"/>
        <v>0</v>
      </c>
      <c r="K35" s="131"/>
      <c r="L35" s="132"/>
      <c r="M35" s="133"/>
      <c r="N35" s="10"/>
      <c r="P35" s="22" t="s">
        <v>61</v>
      </c>
      <c r="Q35" s="23"/>
      <c r="R35" s="32"/>
      <c r="S35" s="32"/>
      <c r="T35" s="32"/>
      <c r="U35" s="32"/>
      <c r="V35" s="32"/>
    </row>
    <row r="36" spans="1:22" ht="15" customHeight="1">
      <c r="A36" s="9"/>
      <c r="B36" s="135" t="s">
        <v>19</v>
      </c>
      <c r="C36" s="157"/>
      <c r="D36" s="157"/>
      <c r="E36" s="157"/>
      <c r="F36" s="150">
        <f>OBJEDNÁVKA!E71</f>
        <v>0</v>
      </c>
      <c r="G36" s="150"/>
      <c r="H36" s="151">
        <v>21</v>
      </c>
      <c r="I36" s="151"/>
      <c r="J36" s="152">
        <f t="shared" si="0"/>
        <v>0</v>
      </c>
      <c r="K36" s="152"/>
      <c r="L36" s="153"/>
      <c r="M36" s="154"/>
      <c r="N36" s="10"/>
      <c r="P36" s="8" t="s">
        <v>62</v>
      </c>
      <c r="Q36" s="23">
        <v>2.6</v>
      </c>
      <c r="R36" s="32"/>
      <c r="S36" s="32"/>
      <c r="T36" s="32"/>
      <c r="U36" s="32"/>
      <c r="V36" s="32"/>
    </row>
    <row r="37" spans="1:22" ht="15" customHeight="1">
      <c r="A37" s="9"/>
      <c r="B37" s="149" t="s">
        <v>158</v>
      </c>
      <c r="C37" s="138"/>
      <c r="D37" s="138"/>
      <c r="E37" s="138"/>
      <c r="F37" s="116">
        <v>1</v>
      </c>
      <c r="G37" s="116"/>
      <c r="H37" s="117">
        <v>1</v>
      </c>
      <c r="I37" s="117"/>
      <c r="J37" s="118">
        <f t="shared" si="0"/>
        <v>1</v>
      </c>
      <c r="K37" s="118"/>
      <c r="L37" s="119">
        <v>18</v>
      </c>
      <c r="M37" s="120"/>
      <c r="N37" s="10"/>
      <c r="P37" s="20" t="s">
        <v>178</v>
      </c>
      <c r="Q37" s="18">
        <v>3.6</v>
      </c>
      <c r="R37" s="32"/>
      <c r="S37" s="32"/>
      <c r="T37" s="32"/>
      <c r="U37" s="32"/>
      <c r="V37" s="32"/>
    </row>
    <row r="38" spans="1:22" ht="15" customHeight="1">
      <c r="A38" s="9"/>
      <c r="B38" s="127" t="s">
        <v>55</v>
      </c>
      <c r="C38" s="128"/>
      <c r="D38" s="128"/>
      <c r="E38" s="128"/>
      <c r="F38" s="129"/>
      <c r="G38" s="129"/>
      <c r="H38" s="130">
        <v>5</v>
      </c>
      <c r="I38" s="130"/>
      <c r="J38" s="131">
        <f t="shared" ref="J38" si="8">F38*H38</f>
        <v>0</v>
      </c>
      <c r="K38" s="131"/>
      <c r="L38" s="132"/>
      <c r="M38" s="133"/>
      <c r="N38" s="10"/>
      <c r="P38" s="20" t="s">
        <v>179</v>
      </c>
      <c r="Q38" s="18">
        <v>3.2</v>
      </c>
      <c r="R38" s="32"/>
      <c r="S38" s="32"/>
      <c r="T38" s="32"/>
      <c r="U38" s="32"/>
      <c r="V38" s="32"/>
    </row>
    <row r="39" spans="1:22" ht="15" customHeight="1" thickBot="1">
      <c r="A39" s="9"/>
      <c r="B39" s="121" t="s">
        <v>166</v>
      </c>
      <c r="C39" s="122"/>
      <c r="D39" s="122"/>
      <c r="E39" s="122"/>
      <c r="F39" s="123"/>
      <c r="G39" s="123"/>
      <c r="H39" s="124"/>
      <c r="I39" s="124"/>
      <c r="J39" s="125">
        <f t="shared" si="0"/>
        <v>0</v>
      </c>
      <c r="K39" s="125"/>
      <c r="L39" s="125"/>
      <c r="M39" s="126"/>
      <c r="N39" s="10"/>
      <c r="P39" s="20" t="s">
        <v>180</v>
      </c>
      <c r="Q39" s="21" t="s">
        <v>163</v>
      </c>
      <c r="R39" s="32"/>
      <c r="S39" s="32"/>
      <c r="T39" s="32"/>
      <c r="U39" s="32"/>
      <c r="V39" s="32"/>
    </row>
    <row r="40" spans="1:22" ht="15" customHeight="1" thickBot="1">
      <c r="A40" s="9"/>
      <c r="B40" s="139" t="s">
        <v>57</v>
      </c>
      <c r="C40" s="140"/>
      <c r="D40" s="140"/>
      <c r="E40" s="140"/>
      <c r="F40" s="141"/>
      <c r="G40" s="141"/>
      <c r="H40" s="142"/>
      <c r="I40" s="142"/>
      <c r="J40" s="143">
        <f>SUM(J11:K39)</f>
        <v>1</v>
      </c>
      <c r="K40" s="143"/>
      <c r="L40" s="144">
        <f>SUM(L11:M39)</f>
        <v>18</v>
      </c>
      <c r="M40" s="145"/>
      <c r="N40" s="10"/>
      <c r="Q40" s="23"/>
      <c r="R40" s="32"/>
      <c r="S40" s="32"/>
      <c r="T40" s="32"/>
      <c r="U40" s="32"/>
      <c r="V40" s="32"/>
    </row>
    <row r="41" spans="1:22" ht="15" customHeight="1">
      <c r="A41" s="9"/>
      <c r="B41" s="146" t="s">
        <v>58</v>
      </c>
      <c r="C41" s="115"/>
      <c r="D41" s="115"/>
      <c r="E41" s="115"/>
      <c r="F41" s="134"/>
      <c r="G41" s="134"/>
      <c r="H41" s="134"/>
      <c r="I41" s="134"/>
      <c r="J41" s="147">
        <v>50</v>
      </c>
      <c r="K41" s="147"/>
      <c r="L41" s="147"/>
      <c r="M41" s="148"/>
      <c r="N41" s="10"/>
      <c r="P41" s="22" t="s">
        <v>65</v>
      </c>
      <c r="Q41" s="23"/>
      <c r="R41" s="32"/>
      <c r="S41" s="32"/>
      <c r="T41" s="32"/>
      <c r="U41" s="32"/>
      <c r="V41" s="32"/>
    </row>
    <row r="42" spans="1:22" ht="15" customHeight="1">
      <c r="A42" s="9"/>
      <c r="B42" s="127" t="s">
        <v>59</v>
      </c>
      <c r="C42" s="128"/>
      <c r="D42" s="128"/>
      <c r="E42" s="128"/>
      <c r="F42" s="129"/>
      <c r="G42" s="129"/>
      <c r="H42" s="130"/>
      <c r="I42" s="130"/>
      <c r="J42" s="131">
        <f>J40-J41</f>
        <v>-49</v>
      </c>
      <c r="K42" s="131"/>
      <c r="L42" s="131"/>
      <c r="M42" s="137"/>
      <c r="N42" s="10"/>
      <c r="P42" s="22" t="s">
        <v>69</v>
      </c>
      <c r="Q42" s="23">
        <v>5.7</v>
      </c>
      <c r="R42" s="32"/>
      <c r="S42" s="32"/>
      <c r="T42" s="32"/>
      <c r="U42" s="32"/>
      <c r="V42" s="32"/>
    </row>
    <row r="43" spans="1:22" ht="15" customHeight="1">
      <c r="A43" s="9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0"/>
      <c r="P43" s="22" t="s">
        <v>70</v>
      </c>
      <c r="Q43" s="23">
        <v>5.7</v>
      </c>
      <c r="R43" s="32"/>
      <c r="S43" s="32"/>
      <c r="T43" s="32"/>
      <c r="U43" s="32"/>
      <c r="V43" s="32"/>
    </row>
    <row r="44" spans="1:22" ht="15" customHeight="1">
      <c r="A44" s="9"/>
      <c r="B44" s="115" t="s">
        <v>172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0"/>
      <c r="P44" s="22" t="s">
        <v>66</v>
      </c>
      <c r="Q44" s="23">
        <v>5.7</v>
      </c>
      <c r="R44" s="32"/>
      <c r="S44" s="32"/>
      <c r="T44" s="32"/>
      <c r="U44" s="32"/>
      <c r="V44" s="32"/>
    </row>
    <row r="45" spans="1:22" ht="15" customHeight="1">
      <c r="A45" s="9"/>
      <c r="B45" s="115" t="s">
        <v>167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0"/>
      <c r="Q45" s="23"/>
      <c r="R45" s="32"/>
      <c r="S45" s="32"/>
      <c r="T45" s="32"/>
      <c r="U45" s="32"/>
      <c r="V45" s="32"/>
    </row>
    <row r="46" spans="1:22" ht="15" customHeight="1">
      <c r="A46" s="9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0"/>
      <c r="P46" s="22" t="s">
        <v>164</v>
      </c>
      <c r="Q46" s="23"/>
      <c r="R46" s="32"/>
      <c r="S46" s="32"/>
      <c r="T46" s="32"/>
      <c r="U46" s="32"/>
      <c r="V46" s="32"/>
    </row>
    <row r="47" spans="1:22" ht="15" customHeight="1">
      <c r="A47" s="9"/>
      <c r="B47" s="115" t="s">
        <v>63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0"/>
      <c r="P47" s="8" t="s">
        <v>46</v>
      </c>
      <c r="Q47" s="23">
        <v>4.75</v>
      </c>
      <c r="R47" s="32">
        <f t="shared" ref="R47:R55" si="9">(Q47/100)*80</f>
        <v>3.8</v>
      </c>
      <c r="S47" s="32">
        <f t="shared" ref="S47:S55" si="10">(Q47/100)*85</f>
        <v>4.0374999999999996</v>
      </c>
      <c r="T47" s="32">
        <f t="shared" ref="T47:T55" si="11">(Q47/100)*90</f>
        <v>4.2750000000000004</v>
      </c>
      <c r="U47" s="32">
        <f t="shared" ref="U47:U55" si="12">(Q47/100)*93</f>
        <v>4.4175000000000004</v>
      </c>
      <c r="V47" s="32">
        <f t="shared" ref="V47:V55" si="13">(Q47/100)*95</f>
        <v>4.5125000000000002</v>
      </c>
    </row>
    <row r="48" spans="1:22" ht="15" customHeight="1">
      <c r="A48" s="9"/>
      <c r="B48" s="115" t="s">
        <v>64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0"/>
      <c r="P48" s="8" t="s">
        <v>47</v>
      </c>
      <c r="Q48" s="23">
        <v>5.05</v>
      </c>
      <c r="R48" s="32">
        <f t="shared" si="9"/>
        <v>4.04</v>
      </c>
      <c r="S48" s="32">
        <f t="shared" si="10"/>
        <v>4.2924999999999995</v>
      </c>
      <c r="T48" s="32">
        <f t="shared" si="11"/>
        <v>4.5449999999999999</v>
      </c>
      <c r="U48" s="32">
        <f t="shared" si="12"/>
        <v>4.6964999999999995</v>
      </c>
      <c r="V48" s="32">
        <f t="shared" si="13"/>
        <v>4.7974999999999994</v>
      </c>
    </row>
    <row r="49" spans="1:22" ht="15" customHeight="1">
      <c r="A49" s="9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0"/>
      <c r="P49" s="8" t="s">
        <v>49</v>
      </c>
      <c r="Q49" s="23">
        <v>5.65</v>
      </c>
      <c r="R49" s="32">
        <f t="shared" si="9"/>
        <v>4.5200000000000005</v>
      </c>
      <c r="S49" s="32">
        <f t="shared" si="10"/>
        <v>4.8025000000000002</v>
      </c>
      <c r="T49" s="32">
        <f t="shared" si="11"/>
        <v>5.085</v>
      </c>
      <c r="U49" s="32">
        <f t="shared" si="12"/>
        <v>5.2545000000000002</v>
      </c>
      <c r="V49" s="32">
        <f t="shared" si="13"/>
        <v>5.3674999999999997</v>
      </c>
    </row>
    <row r="50" spans="1:22" ht="15" customHeight="1">
      <c r="A50" s="9"/>
      <c r="B50" s="115" t="s">
        <v>67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0"/>
      <c r="P50" s="8" t="s">
        <v>71</v>
      </c>
      <c r="Q50" s="23">
        <v>5.95</v>
      </c>
      <c r="R50" s="32">
        <f t="shared" si="9"/>
        <v>4.7600000000000007</v>
      </c>
      <c r="S50" s="32">
        <f t="shared" si="10"/>
        <v>5.0575000000000001</v>
      </c>
      <c r="T50" s="32">
        <f t="shared" si="11"/>
        <v>5.3550000000000004</v>
      </c>
      <c r="U50" s="32">
        <f t="shared" si="12"/>
        <v>5.5335000000000001</v>
      </c>
      <c r="V50" s="32">
        <f t="shared" si="13"/>
        <v>5.6525000000000007</v>
      </c>
    </row>
    <row r="51" spans="1:22" ht="15" customHeight="1">
      <c r="A51" s="9"/>
      <c r="B51" s="115" t="s">
        <v>68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0"/>
      <c r="P51" s="8" t="s">
        <v>72</v>
      </c>
      <c r="Q51" s="23">
        <v>6.25</v>
      </c>
      <c r="R51" s="32">
        <f t="shared" si="9"/>
        <v>5</v>
      </c>
      <c r="S51" s="32">
        <f t="shared" si="10"/>
        <v>5.3125</v>
      </c>
      <c r="T51" s="32">
        <f t="shared" si="11"/>
        <v>5.625</v>
      </c>
      <c r="U51" s="32">
        <f t="shared" si="12"/>
        <v>5.8125</v>
      </c>
      <c r="V51" s="32">
        <f t="shared" si="13"/>
        <v>5.9375</v>
      </c>
    </row>
    <row r="52" spans="1:22" ht="15" customHeight="1">
      <c r="A52" s="9"/>
      <c r="N52" s="10"/>
      <c r="P52" s="8" t="s">
        <v>51</v>
      </c>
      <c r="Q52" s="23">
        <v>3.35</v>
      </c>
      <c r="R52" s="32">
        <f t="shared" si="9"/>
        <v>2.68</v>
      </c>
      <c r="S52" s="32">
        <f t="shared" si="10"/>
        <v>2.8475000000000001</v>
      </c>
      <c r="T52" s="32">
        <f t="shared" si="11"/>
        <v>3.0150000000000001</v>
      </c>
      <c r="U52" s="32">
        <f t="shared" si="12"/>
        <v>3.1155000000000004</v>
      </c>
      <c r="V52" s="32">
        <f t="shared" si="13"/>
        <v>3.1825000000000001</v>
      </c>
    </row>
    <row r="53" spans="1:22" ht="15" customHeight="1">
      <c r="A53" s="9"/>
      <c r="N53" s="10"/>
      <c r="P53" s="8" t="s">
        <v>53</v>
      </c>
      <c r="Q53" s="23">
        <v>3.95</v>
      </c>
      <c r="R53" s="32">
        <f t="shared" si="9"/>
        <v>3.16</v>
      </c>
      <c r="S53" s="32">
        <f t="shared" si="10"/>
        <v>3.3574999999999999</v>
      </c>
      <c r="T53" s="32">
        <f t="shared" si="11"/>
        <v>3.5550000000000002</v>
      </c>
      <c r="U53" s="32">
        <f t="shared" si="12"/>
        <v>3.6735000000000002</v>
      </c>
      <c r="V53" s="32">
        <f t="shared" si="13"/>
        <v>3.7524999999999999</v>
      </c>
    </row>
    <row r="54" spans="1:22" ht="15" customHeight="1">
      <c r="A54" s="9"/>
      <c r="N54" s="10"/>
      <c r="P54" s="8" t="s">
        <v>181</v>
      </c>
      <c r="Q54" s="23">
        <v>1.05</v>
      </c>
      <c r="R54" s="32">
        <f t="shared" si="9"/>
        <v>0.84000000000000008</v>
      </c>
      <c r="S54" s="32">
        <f t="shared" si="10"/>
        <v>0.89250000000000007</v>
      </c>
      <c r="T54" s="32">
        <f t="shared" si="11"/>
        <v>0.94500000000000006</v>
      </c>
      <c r="U54" s="32">
        <f t="shared" si="12"/>
        <v>0.97650000000000003</v>
      </c>
      <c r="V54" s="32">
        <f t="shared" si="13"/>
        <v>0.99750000000000005</v>
      </c>
    </row>
    <row r="55" spans="1:22" ht="15" customHeight="1">
      <c r="A55" s="9"/>
      <c r="N55" s="10"/>
      <c r="P55" s="8" t="s">
        <v>17</v>
      </c>
      <c r="Q55" s="23">
        <v>2.0499999999999998</v>
      </c>
      <c r="R55" s="32">
        <f t="shared" si="9"/>
        <v>1.6399999999999997</v>
      </c>
      <c r="S55" s="32">
        <f t="shared" si="10"/>
        <v>1.7424999999999997</v>
      </c>
      <c r="T55" s="32">
        <f t="shared" si="11"/>
        <v>1.8449999999999998</v>
      </c>
      <c r="U55" s="32">
        <f t="shared" si="12"/>
        <v>1.9064999999999999</v>
      </c>
      <c r="V55" s="32">
        <f t="shared" si="13"/>
        <v>1.9474999999999998</v>
      </c>
    </row>
    <row r="56" spans="1:22" ht="15" customHeight="1">
      <c r="A56" s="9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3"/>
      <c r="P56" s="8" t="s">
        <v>74</v>
      </c>
      <c r="Q56" s="23">
        <v>5</v>
      </c>
      <c r="R56" s="32"/>
      <c r="S56" s="32"/>
      <c r="T56" s="32"/>
      <c r="U56" s="32"/>
      <c r="V56" s="32"/>
    </row>
    <row r="57" spans="1:22" ht="15" customHeight="1">
      <c r="A57" s="6"/>
      <c r="Q57" s="23"/>
      <c r="R57" s="32"/>
    </row>
    <row r="58" spans="1:22" ht="15" customHeight="1">
      <c r="P58" s="22" t="s">
        <v>48</v>
      </c>
      <c r="Q58" s="23"/>
      <c r="R58" s="32"/>
    </row>
    <row r="59" spans="1:22" ht="15" customHeight="1">
      <c r="P59" s="8" t="s">
        <v>75</v>
      </c>
      <c r="Q59" s="23">
        <v>9.6999999999999993</v>
      </c>
      <c r="R59" s="32"/>
    </row>
    <row r="60" spans="1:22" ht="15" customHeight="1">
      <c r="P60" s="8" t="s">
        <v>76</v>
      </c>
      <c r="Q60" s="23">
        <v>9.6999999999999993</v>
      </c>
      <c r="R60" s="32"/>
    </row>
    <row r="61" spans="1:22" ht="15" customHeight="1">
      <c r="P61" s="8" t="s">
        <v>93</v>
      </c>
      <c r="Q61" s="23">
        <v>9.6999999999999993</v>
      </c>
      <c r="R61" s="32"/>
    </row>
    <row r="62" spans="1:22" ht="15" customHeight="1">
      <c r="Q62" s="23"/>
      <c r="R62" s="32"/>
    </row>
    <row r="63" spans="1:22" ht="15" customHeight="1">
      <c r="P63" s="22" t="s">
        <v>77</v>
      </c>
      <c r="Q63" s="23"/>
      <c r="R63" s="32"/>
    </row>
    <row r="64" spans="1:22" ht="15" customHeight="1">
      <c r="P64" s="8" t="s">
        <v>78</v>
      </c>
      <c r="Q64" s="23">
        <v>6.3</v>
      </c>
      <c r="R64" s="32"/>
    </row>
    <row r="65" spans="16:23" ht="15" customHeight="1">
      <c r="P65" s="8" t="s">
        <v>182</v>
      </c>
      <c r="Q65" s="23">
        <v>12.3</v>
      </c>
      <c r="R65" s="32"/>
    </row>
    <row r="66" spans="16:23" ht="15" customHeight="1">
      <c r="P66" s="8" t="s">
        <v>73</v>
      </c>
      <c r="Q66" s="23">
        <v>1.55</v>
      </c>
      <c r="R66" s="32"/>
    </row>
    <row r="67" spans="16:23" ht="15" customHeight="1">
      <c r="Q67" s="23"/>
      <c r="R67" s="32"/>
    </row>
    <row r="68" spans="16:23" ht="15" customHeight="1">
      <c r="P68" s="22" t="s">
        <v>79</v>
      </c>
      <c r="Q68" s="23"/>
      <c r="R68" s="32"/>
    </row>
    <row r="69" spans="16:23" ht="15" customHeight="1">
      <c r="P69" s="22" t="s">
        <v>19</v>
      </c>
      <c r="Q69" s="23">
        <v>21</v>
      </c>
      <c r="R69" s="32"/>
    </row>
    <row r="70" spans="16:23" ht="15" customHeight="1">
      <c r="Q70" s="23"/>
      <c r="R70" s="32"/>
    </row>
    <row r="71" spans="16:23" ht="15" customHeight="1">
      <c r="P71" s="22" t="s">
        <v>80</v>
      </c>
      <c r="Q71" s="23"/>
      <c r="R71" s="32"/>
    </row>
    <row r="72" spans="16:23" ht="15" customHeight="1">
      <c r="P72" s="8" t="s">
        <v>165</v>
      </c>
      <c r="Q72" s="23">
        <v>19</v>
      </c>
      <c r="R72" s="32">
        <v>1</v>
      </c>
      <c r="S72" s="32">
        <v>5</v>
      </c>
      <c r="T72" s="32">
        <v>8</v>
      </c>
      <c r="U72" s="32">
        <v>10</v>
      </c>
      <c r="V72" s="32">
        <v>19</v>
      </c>
      <c r="W72" s="32">
        <v>19</v>
      </c>
    </row>
    <row r="73" spans="16:23" ht="15" customHeight="1">
      <c r="P73" s="8" t="s">
        <v>183</v>
      </c>
      <c r="Q73" s="23">
        <v>5</v>
      </c>
      <c r="R73" s="32" t="s">
        <v>184</v>
      </c>
    </row>
    <row r="74" spans="16:23" ht="15" customHeight="1">
      <c r="P74" s="8" t="s">
        <v>174</v>
      </c>
      <c r="Q74" s="23">
        <v>14.9</v>
      </c>
      <c r="R74" s="32"/>
    </row>
    <row r="75" spans="16:23" ht="15" customHeight="1">
      <c r="Q75" s="23"/>
      <c r="R75" s="32"/>
    </row>
    <row r="76" spans="16:23" ht="15" customHeight="1">
      <c r="P76" s="22" t="s">
        <v>58</v>
      </c>
      <c r="Q76" s="23"/>
      <c r="R76" s="32"/>
    </row>
    <row r="77" spans="16:23" ht="15" customHeight="1">
      <c r="P77" s="8" t="s">
        <v>94</v>
      </c>
      <c r="Q77" s="23">
        <v>50</v>
      </c>
      <c r="R77" s="32"/>
    </row>
    <row r="78" spans="16:23" ht="15" customHeight="1">
      <c r="P78" s="8" t="s">
        <v>95</v>
      </c>
      <c r="Q78" s="23">
        <v>100</v>
      </c>
      <c r="R78" s="32"/>
    </row>
    <row r="79" spans="16:23" ht="15" customHeight="1"/>
    <row r="80" spans="16:23" ht="15" customHeight="1"/>
    <row r="81" ht="15" customHeight="1"/>
  </sheetData>
  <mergeCells count="199">
    <mergeCell ref="B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B27:C27"/>
    <mergeCell ref="D27:E27"/>
    <mergeCell ref="F27:G27"/>
    <mergeCell ref="H27:I27"/>
    <mergeCell ref="J27:K27"/>
    <mergeCell ref="L27:M27"/>
    <mergeCell ref="B30:C30"/>
    <mergeCell ref="D30:E30"/>
    <mergeCell ref="F30:G30"/>
    <mergeCell ref="H30:I30"/>
    <mergeCell ref="J30:K30"/>
    <mergeCell ref="L30:M30"/>
    <mergeCell ref="B29:E29"/>
    <mergeCell ref="F29:G29"/>
    <mergeCell ref="H29:I29"/>
    <mergeCell ref="J29:K29"/>
    <mergeCell ref="L29:M29"/>
    <mergeCell ref="B25:C25"/>
    <mergeCell ref="D25:E25"/>
    <mergeCell ref="F25:G25"/>
    <mergeCell ref="H25:I25"/>
    <mergeCell ref="J25:K25"/>
    <mergeCell ref="L25:M25"/>
    <mergeCell ref="B26:E26"/>
    <mergeCell ref="F26:G26"/>
    <mergeCell ref="H26:I26"/>
    <mergeCell ref="J26:K26"/>
    <mergeCell ref="L26:M26"/>
    <mergeCell ref="H21:I21"/>
    <mergeCell ref="J21:K21"/>
    <mergeCell ref="L21:M21"/>
    <mergeCell ref="B22:C22"/>
    <mergeCell ref="D22:E22"/>
    <mergeCell ref="F22:G22"/>
    <mergeCell ref="H22:I22"/>
    <mergeCell ref="J22:K22"/>
    <mergeCell ref="L22:M22"/>
    <mergeCell ref="C11:E11"/>
    <mergeCell ref="C12:E12"/>
    <mergeCell ref="B16:C16"/>
    <mergeCell ref="D16:E16"/>
    <mergeCell ref="B17:C17"/>
    <mergeCell ref="D17:E17"/>
    <mergeCell ref="H11:I11"/>
    <mergeCell ref="J11:K11"/>
    <mergeCell ref="L11:M11"/>
    <mergeCell ref="F12:G12"/>
    <mergeCell ref="H12:I12"/>
    <mergeCell ref="J12:K12"/>
    <mergeCell ref="L12:M12"/>
    <mergeCell ref="L14:M14"/>
    <mergeCell ref="B15:E15"/>
    <mergeCell ref="F15:G15"/>
    <mergeCell ref="H15:I15"/>
    <mergeCell ref="J15:K15"/>
    <mergeCell ref="L15:M15"/>
    <mergeCell ref="B13:E13"/>
    <mergeCell ref="F13:G13"/>
    <mergeCell ref="H13:I13"/>
    <mergeCell ref="J13:K13"/>
    <mergeCell ref="L13:M13"/>
    <mergeCell ref="B2:F2"/>
    <mergeCell ref="I2:M2"/>
    <mergeCell ref="B3:F3"/>
    <mergeCell ref="I3:M3"/>
    <mergeCell ref="B4:F4"/>
    <mergeCell ref="I4:M4"/>
    <mergeCell ref="I9:K9"/>
    <mergeCell ref="L9:M9"/>
    <mergeCell ref="B10:E10"/>
    <mergeCell ref="F10:G10"/>
    <mergeCell ref="H10:I10"/>
    <mergeCell ref="J10:K10"/>
    <mergeCell ref="L10:M10"/>
    <mergeCell ref="B5:F5"/>
    <mergeCell ref="I5:M5"/>
    <mergeCell ref="B6:C6"/>
    <mergeCell ref="D6:F6"/>
    <mergeCell ref="I6:M6"/>
    <mergeCell ref="B7:C7"/>
    <mergeCell ref="D7:F7"/>
    <mergeCell ref="B14:C14"/>
    <mergeCell ref="D14:E14"/>
    <mergeCell ref="F14:G14"/>
    <mergeCell ref="H14:I14"/>
    <mergeCell ref="J14:K14"/>
    <mergeCell ref="I7:M7"/>
    <mergeCell ref="F11:G11"/>
    <mergeCell ref="B24:E24"/>
    <mergeCell ref="F24:G24"/>
    <mergeCell ref="H24:I24"/>
    <mergeCell ref="J24:K24"/>
    <mergeCell ref="L24:M24"/>
    <mergeCell ref="C18:E18"/>
    <mergeCell ref="F18:G18"/>
    <mergeCell ref="H18:I18"/>
    <mergeCell ref="J18:K18"/>
    <mergeCell ref="L18:M18"/>
    <mergeCell ref="B19:E19"/>
    <mergeCell ref="F19:G19"/>
    <mergeCell ref="H19:I19"/>
    <mergeCell ref="J19:K19"/>
    <mergeCell ref="L19:M19"/>
    <mergeCell ref="C23:E23"/>
    <mergeCell ref="F23:G23"/>
    <mergeCell ref="H23:I23"/>
    <mergeCell ref="J23:K23"/>
    <mergeCell ref="L23:M23"/>
    <mergeCell ref="F16:G16"/>
    <mergeCell ref="C28:E28"/>
    <mergeCell ref="F28:G28"/>
    <mergeCell ref="H28:I28"/>
    <mergeCell ref="J28:K28"/>
    <mergeCell ref="L28:M28"/>
    <mergeCell ref="H16:I16"/>
    <mergeCell ref="J16:K16"/>
    <mergeCell ref="L16:M16"/>
    <mergeCell ref="F17:G17"/>
    <mergeCell ref="H17:I17"/>
    <mergeCell ref="J17:K17"/>
    <mergeCell ref="L17:M17"/>
    <mergeCell ref="B20:C20"/>
    <mergeCell ref="D20:E20"/>
    <mergeCell ref="F20:G20"/>
    <mergeCell ref="H20:I20"/>
    <mergeCell ref="J20:K20"/>
    <mergeCell ref="L20:M20"/>
    <mergeCell ref="B21:E21"/>
    <mergeCell ref="F21:G21"/>
    <mergeCell ref="F36:G36"/>
    <mergeCell ref="H36:I36"/>
    <mergeCell ref="J36:K36"/>
    <mergeCell ref="L36:M36"/>
    <mergeCell ref="C33:E33"/>
    <mergeCell ref="F33:G33"/>
    <mergeCell ref="H33:I33"/>
    <mergeCell ref="J33:K33"/>
    <mergeCell ref="L33:M33"/>
    <mergeCell ref="B34:E34"/>
    <mergeCell ref="F34:G34"/>
    <mergeCell ref="H34:I34"/>
    <mergeCell ref="J34:K34"/>
    <mergeCell ref="L34:M34"/>
    <mergeCell ref="B35:E35"/>
    <mergeCell ref="F35:G35"/>
    <mergeCell ref="H35:I35"/>
    <mergeCell ref="J35:K35"/>
    <mergeCell ref="L35:M35"/>
    <mergeCell ref="B36:E36"/>
    <mergeCell ref="B51:M51"/>
    <mergeCell ref="F41:I41"/>
    <mergeCell ref="L8:M8"/>
    <mergeCell ref="B44:M44"/>
    <mergeCell ref="B45:M45"/>
    <mergeCell ref="B46:M46"/>
    <mergeCell ref="B47:M47"/>
    <mergeCell ref="B48:M48"/>
    <mergeCell ref="B49:M49"/>
    <mergeCell ref="B42:E42"/>
    <mergeCell ref="F42:G42"/>
    <mergeCell ref="H42:I42"/>
    <mergeCell ref="J42:K42"/>
    <mergeCell ref="L42:M42"/>
    <mergeCell ref="B43:M43"/>
    <mergeCell ref="B40:E40"/>
    <mergeCell ref="F40:G40"/>
    <mergeCell ref="H40:I40"/>
    <mergeCell ref="J40:K40"/>
    <mergeCell ref="L40:M40"/>
    <mergeCell ref="B41:E41"/>
    <mergeCell ref="J41:K41"/>
    <mergeCell ref="L41:M41"/>
    <mergeCell ref="B37:E37"/>
    <mergeCell ref="B50:M50"/>
    <mergeCell ref="F37:G37"/>
    <mergeCell ref="H37:I37"/>
    <mergeCell ref="J37:K37"/>
    <mergeCell ref="L37:M37"/>
    <mergeCell ref="B39:E39"/>
    <mergeCell ref="F39:G39"/>
    <mergeCell ref="H39:I39"/>
    <mergeCell ref="J39:K39"/>
    <mergeCell ref="L39:M39"/>
    <mergeCell ref="B38:E38"/>
    <mergeCell ref="F38:G38"/>
    <mergeCell ref="H38:I38"/>
    <mergeCell ref="J38:K38"/>
    <mergeCell ref="L38:M38"/>
  </mergeCells>
  <dataValidations count="3">
    <dataValidation type="list" allowBlank="1" showInputMessage="1" showErrorMessage="1" sqref="B13:E13" xr:uid="{C686DF2F-319E-4DE2-BB46-DC1953C1D860}">
      <formula1>"Grav,Gravírovanie 1 riadka,Gravírovanie 2 riadkov,Gravírovanie 3 riadkov"</formula1>
    </dataValidation>
    <dataValidation type="list" allowBlank="1" showInputMessage="1" showErrorMessage="1" sqref="B24:E24 B19:E19 B29:E29" xr:uid="{41F90BE9-40F0-2D4D-BF9A-3632B18AF890}">
      <formula1>"Grav,Gravírovanie 1 riadka,Gravírovanie 2 riadkov,Gravírovanie 3 riadkov,Gravírovanie 4 riadkov,Gravírovanie 5 riadkov"</formula1>
    </dataValidation>
    <dataValidation type="list" allowBlank="1" showInputMessage="1" showErrorMessage="1" sqref="D22:E22 D27:E27 D32:E32" xr:uid="{D58F1CB9-676C-A340-AB00-6EA24C80E486}">
      <formula1>"vzor 1,vzor 2,vzor 3"</formula1>
    </dataValidation>
  </dataValidations>
  <hyperlinks>
    <hyperlink ref="I6" r:id="rId1" xr:uid="{00000000-0004-0000-0100-000000000000}"/>
  </hyperlinks>
  <pageMargins left="0.25" right="0.25" top="0.75" bottom="0.75" header="0.3" footer="0.3"/>
  <pageSetup paperSize="9" orientation="portrait" horizontalDpi="0" verticalDpi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/>
  <dimension ref="A2:AI4"/>
  <sheetViews>
    <sheetView workbookViewId="0">
      <selection activeCell="A4" sqref="A4"/>
    </sheetView>
  </sheetViews>
  <sheetFormatPr defaultColWidth="11.125" defaultRowHeight="15.75"/>
  <sheetData>
    <row r="2" spans="1:35">
      <c r="A2" t="s">
        <v>152</v>
      </c>
      <c r="B2" t="s">
        <v>153</v>
      </c>
      <c r="C2" t="s">
        <v>154</v>
      </c>
      <c r="D2" t="s">
        <v>155</v>
      </c>
      <c r="E2" t="s">
        <v>29</v>
      </c>
      <c r="F2" t="s">
        <v>1</v>
      </c>
      <c r="G2" t="s">
        <v>2</v>
      </c>
      <c r="H2" t="s">
        <v>3</v>
      </c>
      <c r="I2" t="s">
        <v>4</v>
      </c>
      <c r="J2" t="s">
        <v>151</v>
      </c>
      <c r="K2" t="s">
        <v>5</v>
      </c>
      <c r="L2" t="s">
        <v>6</v>
      </c>
      <c r="M2" t="s">
        <v>7</v>
      </c>
      <c r="N2" t="s">
        <v>8</v>
      </c>
      <c r="O2" t="s">
        <v>9</v>
      </c>
      <c r="P2" t="s">
        <v>148</v>
      </c>
      <c r="Q2" t="s">
        <v>10</v>
      </c>
      <c r="R2" t="s">
        <v>149</v>
      </c>
      <c r="S2" t="s">
        <v>81</v>
      </c>
      <c r="T2" t="s">
        <v>150</v>
      </c>
    </row>
    <row r="4" spans="1:35">
      <c r="A4" t="s">
        <v>103</v>
      </c>
      <c r="B4" t="s">
        <v>104</v>
      </c>
      <c r="C4" t="s">
        <v>105</v>
      </c>
      <c r="D4" t="s">
        <v>106</v>
      </c>
      <c r="E4" t="s">
        <v>107</v>
      </c>
      <c r="F4" t="s">
        <v>108</v>
      </c>
      <c r="G4" t="s">
        <v>109</v>
      </c>
      <c r="H4" t="s">
        <v>110</v>
      </c>
      <c r="I4" t="s">
        <v>111</v>
      </c>
      <c r="J4" t="s">
        <v>112</v>
      </c>
      <c r="K4" t="s">
        <v>113</v>
      </c>
      <c r="L4" t="s">
        <v>114</v>
      </c>
      <c r="M4" t="s">
        <v>115</v>
      </c>
      <c r="N4" t="s">
        <v>116</v>
      </c>
      <c r="O4" t="s">
        <v>117</v>
      </c>
      <c r="P4" t="s">
        <v>118</v>
      </c>
      <c r="Q4" t="s">
        <v>119</v>
      </c>
      <c r="R4" t="s">
        <v>120</v>
      </c>
      <c r="S4" t="s">
        <v>121</v>
      </c>
      <c r="T4" t="s">
        <v>122</v>
      </c>
      <c r="U4" t="s">
        <v>123</v>
      </c>
      <c r="V4" t="s">
        <v>124</v>
      </c>
      <c r="W4" t="s">
        <v>125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131</v>
      </c>
      <c r="AD4" t="s">
        <v>132</v>
      </c>
      <c r="AE4" t="s">
        <v>133</v>
      </c>
      <c r="AF4" t="s">
        <v>134</v>
      </c>
      <c r="AG4" t="s">
        <v>135</v>
      </c>
      <c r="AH4" t="s">
        <v>136</v>
      </c>
      <c r="AI4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B7528-28C1-594F-8A76-F9C6C4612CFA}">
  <sheetPr codeName="Hárok4"/>
  <dimension ref="A1"/>
  <sheetViews>
    <sheetView workbookViewId="0"/>
  </sheetViews>
  <sheetFormatPr defaultColWidth="11" defaultRowHeight="15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5"/>
  <dimension ref="A1"/>
  <sheetViews>
    <sheetView workbookViewId="0">
      <selection activeCell="G30" sqref="G30"/>
    </sheetView>
  </sheetViews>
  <sheetFormatPr defaultColWidth="11.125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OBJEDNÁVKA</vt:lpstr>
      <vt:lpstr>VYÚČTOVANIE</vt:lpstr>
      <vt:lpstr>položky</vt:lpstr>
      <vt:lpstr>Hárok1</vt:lpstr>
      <vt:lpstr>Hárok2</vt:lpstr>
      <vt:lpstr>OBJEDNÁVKA!Oblasť_tlače</vt:lpstr>
      <vt:lpstr>VYÚČTOVANIE!Oblasť_tlače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balíka Microsoft Office</dc:creator>
  <cp:lastModifiedBy>Noemi Klegová</cp:lastModifiedBy>
  <cp:lastPrinted>2021-03-17T13:05:17Z</cp:lastPrinted>
  <dcterms:created xsi:type="dcterms:W3CDTF">2020-04-19T14:01:54Z</dcterms:created>
  <dcterms:modified xsi:type="dcterms:W3CDTF">2024-01-29T15:25:30Z</dcterms:modified>
</cp:coreProperties>
</file>